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440" windowHeight="13185" firstSheet="1" activeTab="1"/>
  </bookViews>
  <sheets>
    <sheet name="User Guide - Příručka uživatele" sheetId="1" r:id="rId1"/>
    <sheet name="Příjmy" sheetId="2" r:id="rId2"/>
    <sheet name="Výdaje" sheetId="3" r:id="rId3"/>
    <sheet name="Výsledek" sheetId="4" r:id="rId4"/>
    <sheet name="Období" sheetId="5" r:id="rId5"/>
    <sheet name="Účet" sheetId="6" r:id="rId6"/>
  </sheets>
  <definedNames>
    <definedName name="Období">'Období'!$A$2:$A$7</definedName>
    <definedName name="_xlnm.Print_Area" localSheetId="1">'Příjmy'!$A$1:$D$45</definedName>
    <definedName name="_xlnm.Print_Area" localSheetId="2">'Výdaje'!$A$1:$E$197</definedName>
    <definedName name="_xlnm.Print_Area" localSheetId="3">'Výsledek'!$A$1:$B$28</definedName>
    <definedName name="Účet">'Účet'!$A$2:$A$4</definedName>
  </definedNames>
  <calcPr fullCalcOnLoad="1"/>
</workbook>
</file>

<file path=xl/sharedStrings.xml><?xml version="1.0" encoding="utf-8"?>
<sst xmlns="http://schemas.openxmlformats.org/spreadsheetml/2006/main" count="580" uniqueCount="272">
  <si>
    <t>Částka v Kč</t>
  </si>
  <si>
    <t>Mzda / příjmy</t>
  </si>
  <si>
    <t>Má čistá mzda</t>
  </si>
  <si>
    <t>Čistá mzda partnera/ky</t>
  </si>
  <si>
    <t>Čistá mzda z vedlejšího zaměstnání 1</t>
  </si>
  <si>
    <t>Čistá mzda z vedlejšího zaměstnání 2</t>
  </si>
  <si>
    <t>Důchod</t>
  </si>
  <si>
    <t>Ostatní příjmy</t>
  </si>
  <si>
    <t>Mzda a příjmy celkem</t>
  </si>
  <si>
    <t>Důchodový příjem celkem</t>
  </si>
  <si>
    <t>Důchod 1</t>
  </si>
  <si>
    <t>Důchod 2</t>
  </si>
  <si>
    <t>Podpora v nezaměstnanosti</t>
  </si>
  <si>
    <t>Příspěvek na domácnost od příbuzného, syna, dcery</t>
  </si>
  <si>
    <t>Ostatní příjmy celkem</t>
  </si>
  <si>
    <t>Hypotéka (splátky)</t>
  </si>
  <si>
    <t>Elektřina</t>
  </si>
  <si>
    <t>Plyn (případně topný olej)</t>
  </si>
  <si>
    <t>Údržba a opravy domu / bytu</t>
  </si>
  <si>
    <t>Obecní poplatky (např. svoz odpadu)</t>
  </si>
  <si>
    <t>Internet</t>
  </si>
  <si>
    <t>User Guide</t>
  </si>
  <si>
    <t>This online tool has been specifically created to run alongside the Money Course. If you have not attended a course, we strongly recommend you do so before starting your budget. The course will equip you with all the tools you need to get your finances under control and will give you the opportunity to take a fresh look at your relationship with money more generally. Find out more about the Money Course here.</t>
  </si>
  <si>
    <t>  Getting started  </t>
  </si>
  <si>
    <t>The first thing you'll need to do is choose whether to create a monthly or a weekly budget on the Budget Builder Home Page. Generally you should set your budget to mirror the frequency of your income. If you receive your income more frequently than every month (e.g. weekly or fortnightly), it is probably easier to work to a weekly budget. Otherwise, select a monthly budget.</t>
  </si>
  <si>
    <t>The Budget Builder is structured as a series of steps. Steps 1 and 2 cover your income, and Steps 3 to 11 record all of your expenditure. Before you start entering figures, spend a few minutes gathering together any documents you might need to help you complete your budget, for example bank statements, household bills, receipts, etc.</t>
  </si>
  <si>
    <t>When you enter a figure, you can choose whether the amount is weekly, four-weekly, monthly, etc. The Budget Builder will then do the calculations for you to convert your spending into the time period you chose for your overall budget. When you've finished you can view a summary of your budget, as well as a more detailed breakdown and some pretty charts, on the 'Results' pages.</t>
  </si>
  <si>
    <t xml:space="preserve">  Saving your budget   </t>
  </si>
  <si>
    <t>  Personalise your budget  </t>
  </si>
  <si>
    <t>This is your budget, so feel free to break down any of the line items into sub-categories (by clicking on the '+ Create Breakdown' button against any item), or add an entirely new line item of your own (click on the '+ New' button at the bottom of each section). For example, maybe you have a number of different prescription costs you'd like to record separately, or perhaps you'd like to separate out your food costs to make shopping easier - whatever it is, please make the budget your own. And if you change your mind at any time, just click on the 'Remove' button.</t>
  </si>
  <si>
    <t>  Notes  </t>
  </si>
  <si>
    <t>The yellow Notes button is there for you to jot down any reminders or comments you want to make about anything you've entered - simply click on the icon and type away!</t>
  </si>
  <si>
    <t>  Downloads and exporting  </t>
  </si>
  <si>
    <t>At the end of the process the Budget Builder will generate a summary 'My Totals' report and a detailed 'My complete budget' report - either of these can be downloaded as a PDF, or exported to Microsoft Excel.</t>
  </si>
  <si>
    <t xml:space="preserve">  Piggy Banking   </t>
  </si>
  <si>
    <t>To use the Money Course Piggy Banking method you will need to have three bank accounts, one for each of the three Piggy Banking categories below:</t>
  </si>
  <si>
    <t>1. Bills &amp; Regular Payments</t>
  </si>
  <si>
    <t>2. Day-to-day Spending</t>
  </si>
  <si>
    <t>3. Savings &amp; Big Purchases</t>
  </si>
  <si>
    <t>Using the Budget Builder you will see that you can allocate each item of your spending to one of these three Piggy Banking accounts - please select the most appropriate one each time.</t>
  </si>
  <si>
    <t>When you have completed your budget, the 'My Totals' page will give you a total for each of your three Piggy Banking accounts.</t>
  </si>
  <si>
    <t>The next steps are really easy and will make managing your finances so much easier:</t>
  </si>
  <si>
    <t>A. Arrange for all of your income to be paid into your 'Day-to-day Spending' account.</t>
  </si>
  <si>
    <t>B. On the same day each week/month, set up two automatic bank transfers that will;</t>
  </si>
  <si>
    <t>i. transfer the 'Bills &amp; Regular Payments' total from your 'My Totals' page into your 'Bill &amp; Regular Payments' bank account</t>
  </si>
  <si>
    <t>ii. transfer the 'Saving &amp; Big Purchases' total from your 'My Totals' page into your 'Savings &amp; Big Purchases' bank account</t>
  </si>
  <si>
    <t>C. Use the right account when you spend any money! In other words all of your bills should be paid from your 'Bills &amp; Regular Payments' bank account and everything you are saving up for should go through your 'Savings &amp; Big Purchases' bank account. Everything else - i.e. all of your everyday spending - should come from your 'Day-to-day Spending' bank account.</t>
  </si>
  <si>
    <t>By using the Money Course Piggy Banking method you will be able to spend whatever is in your 'Day-to-day Spending' bank account in the knowledge that you won’t be spending money that you will need to pay a bill, or eating into your savings, because this money will be safely sitting in your 'Bill &amp; Regular Payments' and 'Savings &amp; Big Purchases' bank accounts.</t>
  </si>
  <si>
    <t>Return to budget</t>
  </si>
  <si>
    <r>
      <t xml:space="preserve">Your budget will be temporarily saved as you progress, but you will need to create an account to save your budget permanently so that you can revisit and use it in the future. </t>
    </r>
    <r>
      <rPr>
        <b/>
        <sz val="9"/>
        <rFont val="Arial"/>
        <family val="2"/>
      </rPr>
      <t>Click on the 'Save your budget' button to create your own account.</t>
    </r>
  </si>
  <si>
    <t>Privacy policy</t>
  </si>
  <si>
    <t>© The Money Course 2010 - All Rights Reserved</t>
  </si>
  <si>
    <t>Období</t>
  </si>
  <si>
    <t>Měsíční rozpočet</t>
  </si>
  <si>
    <t>Další</t>
  </si>
  <si>
    <t>Účet celkem</t>
  </si>
  <si>
    <t>Výdaje celkem</t>
  </si>
  <si>
    <t>Příjmy celkem</t>
  </si>
  <si>
    <t>Cestovní pojištění</t>
  </si>
  <si>
    <t>Životní pojištění</t>
  </si>
  <si>
    <t xml:space="preserve">Úrazové pojištění </t>
  </si>
  <si>
    <t>Alkohol</t>
  </si>
  <si>
    <t>Cigarety</t>
  </si>
  <si>
    <t>Mobilní telefon - paušál</t>
  </si>
  <si>
    <t>Pevná linka - pronájem/paušál</t>
  </si>
  <si>
    <t>Stravenky</t>
  </si>
  <si>
    <t>Příjmy z podnájmu / pronájmu</t>
  </si>
  <si>
    <t>Osobní hygiena a kosmetika</t>
  </si>
  <si>
    <t>Krok 3: Náklady na bydlení a energie</t>
  </si>
  <si>
    <t>Vodné a stočné</t>
  </si>
  <si>
    <t>Teď se pojďme podívat na vaše náklady. Nejdříve na náklady na bydlení. Projděte si rozpočet řádku po řádce a vyplňte náklady podle vaší situace a podle toho, zda bydlíte ve vlastním domě nebo v nájmu.</t>
  </si>
  <si>
    <t>Krok 4: Ostatní výdaje spojené s bydlením</t>
  </si>
  <si>
    <t>Jídlo a nápoje</t>
  </si>
  <si>
    <t>Úklid a hygiena</t>
  </si>
  <si>
    <t>Zdraví</t>
  </si>
  <si>
    <t>Krok 6: Volný čas a oblečení</t>
  </si>
  <si>
    <t>Noviny a časopisy</t>
  </si>
  <si>
    <t>Hospoda a bar</t>
  </si>
  <si>
    <t xml:space="preserve">Jídlo a nápoje celkem </t>
  </si>
  <si>
    <t xml:space="preserve">Zdraví celkem </t>
  </si>
  <si>
    <t>Úklid a hygiena celkem</t>
  </si>
  <si>
    <t>Satelitní nebo kabelová TV</t>
  </si>
  <si>
    <t>Pojištění</t>
  </si>
  <si>
    <t>Pojištění celkem</t>
  </si>
  <si>
    <t>Náklady na bydlení a energie</t>
  </si>
  <si>
    <t>Náklady na bydlení a energie celkem</t>
  </si>
  <si>
    <t>Telefon</t>
  </si>
  <si>
    <t xml:space="preserve">Telefon celkem </t>
  </si>
  <si>
    <t>Volný čas a oblečení celkem</t>
  </si>
  <si>
    <t>Veřejná doprava</t>
  </si>
  <si>
    <t>Taxi</t>
  </si>
  <si>
    <t>Ostatní pravidelná veřejná doprava</t>
  </si>
  <si>
    <t>Jednorázové cesty</t>
  </si>
  <si>
    <t>Příručka uživatele</t>
  </si>
  <si>
    <t>Návrat do rozpočtu</t>
  </si>
  <si>
    <t>Začínáme</t>
  </si>
  <si>
    <t>Ukládání rozpočtu</t>
  </si>
  <si>
    <t>Poznámky</t>
  </si>
  <si>
    <t>Uzpůsobení rozpočtu vlastní potřebě</t>
  </si>
  <si>
    <t>Stahování a exportování</t>
  </si>
  <si>
    <t>1. Účty, složenky a pravidelné výdaje</t>
  </si>
  <si>
    <t>2. Běžné výdaje</t>
  </si>
  <si>
    <t>3. Úspory a velké výdaje</t>
  </si>
  <si>
    <t>Účty, složenky a pravidelné výdaje</t>
  </si>
  <si>
    <t>Běžné výdaje</t>
  </si>
  <si>
    <t>Úspory a velké výdaje</t>
  </si>
  <si>
    <t>Účet</t>
  </si>
  <si>
    <t>Ostatní výdaje spojené s bydlením</t>
  </si>
  <si>
    <t>Volný čas a oblečení</t>
  </si>
  <si>
    <t>Veřejná doprava celkem</t>
  </si>
  <si>
    <t>A. Zajistěte, aby veškeré vaše příjmy šly na účet "Běžné výdaje".</t>
  </si>
  <si>
    <t>B. Na stejný den v měsíci (případně v týdnu), kdy je připisován váš příjem zadejte dva trvalé příkazy které:</t>
  </si>
  <si>
    <t>i. Převedou celkovou částku "Účty, složenky a pravidelné výdaje" ze stránky "Moje součty" na váš účet  "Účty, složenky a pravidelné výdaje"</t>
  </si>
  <si>
    <t xml:space="preserve">ii. Převedou  celkovou částku "Úspory a velké výdaje" ze stránky "Moje součty" na váš účet "Úspory a velké výdaje" </t>
  </si>
  <si>
    <t>Krok 7: Doprava</t>
  </si>
  <si>
    <t>Doprava autem</t>
  </si>
  <si>
    <t>Dálniční známka</t>
  </si>
  <si>
    <t>Parkování a poplatky (ne pokuty)</t>
  </si>
  <si>
    <t>Časová jízdenka</t>
  </si>
  <si>
    <t>Povinné ručení</t>
  </si>
  <si>
    <t>Doprava autem celkem</t>
  </si>
  <si>
    <t>Krok 8: Půjčky a úvěry</t>
  </si>
  <si>
    <t>Půjčky a úvěry</t>
  </si>
  <si>
    <t>Půjčky a úvěry celkem</t>
  </si>
  <si>
    <t>Splátky hypotéky</t>
  </si>
  <si>
    <t>Splátky půjčky / leasingu na auto</t>
  </si>
  <si>
    <t>Splátky spotřebitelských půjček</t>
  </si>
  <si>
    <t>Splátky kontokorentu</t>
  </si>
  <si>
    <t>Splátky kreditních karet</t>
  </si>
  <si>
    <t>Krok 9: Děti</t>
  </si>
  <si>
    <t>Pokud máte vlastní děti nebo pečujete o svěřené děti, vyplňte zde výdaje s tím spojené</t>
  </si>
  <si>
    <t>Děti</t>
  </si>
  <si>
    <t>Jesle, školka a podobné</t>
  </si>
  <si>
    <t>Hlídání dětí</t>
  </si>
  <si>
    <t>Kapesné</t>
  </si>
  <si>
    <t>Dětské oblečení</t>
  </si>
  <si>
    <t>Jídlo ve škole</t>
  </si>
  <si>
    <t>Školné na střední nebo vysoké škole</t>
  </si>
  <si>
    <t>Příspěvky dětem studujícím na střední nebo vysoké škole</t>
  </si>
  <si>
    <t>Děti celkem</t>
  </si>
  <si>
    <t>Výdaje na volný čas (kroužky, sport)</t>
  </si>
  <si>
    <t>Pravidelné spoření</t>
  </si>
  <si>
    <t>Investice</t>
  </si>
  <si>
    <t>Auto</t>
  </si>
  <si>
    <t>Dovolená</t>
  </si>
  <si>
    <t>Úspory a velké nákupy celkem</t>
  </si>
  <si>
    <t>Dávání</t>
  </si>
  <si>
    <t>Pravidelné dávání</t>
  </si>
  <si>
    <t>Jednorázové dary</t>
  </si>
  <si>
    <t>Dávání celkem</t>
  </si>
  <si>
    <t>Různé a Vánoce</t>
  </si>
  <si>
    <t>Ostatní dárky a dary</t>
  </si>
  <si>
    <t>Pokuty</t>
  </si>
  <si>
    <t>Doprava</t>
  </si>
  <si>
    <t>Krok 10: Úspory, velké výdaje a dávání</t>
  </si>
  <si>
    <t>První věc, kterou je potřeba rozhodnout je, jestli si vytvoříte týdenní nebo měsíční rozpočet. Obecným pravidlem je, že rozpočet by měl odpovídat tomu, jak často dostáváte výplatu. Pokud dostáváte výplatu častěji než měsíčně (týdenně, čtrnáctidenně) bude lepší pracovat s týdenním rozpočtem. V ostatních případech zvolte měsíční rozpočet.</t>
  </si>
  <si>
    <r>
      <t xml:space="preserve">Váš rozpočet se bude průběžně ukládat do přechodné paměti, tak jak budete postupně vyplňovat jednotlivé položky. Aby byl rozpočet uložen trvale a mohli jste ho znovu otevřít v budoucnosti, je potřeba si vytvořit účet. Pro vytvoření účtu klikněte na tlačítko </t>
    </r>
    <r>
      <rPr>
        <b/>
        <sz val="9"/>
        <rFont val="Arial"/>
        <family val="2"/>
      </rPr>
      <t>"Uložit rozpočet"</t>
    </r>
    <r>
      <rPr>
        <sz val="9"/>
        <rFont val="Arial"/>
        <family val="2"/>
      </rPr>
      <t>.</t>
    </r>
  </si>
  <si>
    <t>Žluté tlačítko "Poznámky" vám umožní si zaznamenat připomínky a poznámky, které si chcete uchovat u čehokoli, co jste zadali - prostě jen klikněte a zapište!</t>
  </si>
  <si>
    <t>Na konci celého procesu sestavování rozpočtu se vygeneruje přehled součtů "Moje součty" a podrobný přehled "Můj celkový rozpočet". Oba přehledy je možné si stáhnout jako PDF soubor nebo exportovat do Microsoft Excel.</t>
  </si>
  <si>
    <t>Tento webový nástroj byl vytvořen pro potřeby kurzu Peníze a já. Pokud jste se tohoto kurzu nezúčastnili nebo v současné době tento kurz nenavštěvujete, doporučujeme vám, abyste se kurzu zúčastní předtím, než budete sestavovat svůj rozpočet. Kurz vám poskytne nástroje, které potřebujete, abyste dostali vaše finance pod kontrolu  a dá vám příležitost se podívat novým pohledem na váš vztah k penězům. Zde najdete další informace o kurzu Peníze a já.</t>
  </si>
  <si>
    <t>Nástroj pro sestavení rozpočtu je strukturován do série několika kroků. Kroky 1 a 2 zahrnují vaše příjmy, kroky 3 až 11 zaznamenávají vaše výdaje. Předtím, že začnete vkládat výdaje, je dobré si shromáždit  veškeré dokumenty, které budete potřebovat  pro tvorbu rozpočtu, např. výpisy z bankovních účtů, účty za energie a provoz domácnosti, účtenky z nákupů atd.</t>
  </si>
  <si>
    <t>Po vložení částky si můžete zvolit, zda jde o částku za týden, čtyři týdny či měsíc atd. Nástroj pro sestavení rozpočtu vám tuto částku přepočítá na časové období, které jste si zvolili pro tvorbu celého rozpočtu. Když budete se zadáváním hotovi, podívejte se na souhrn vašeho rozpočtu a na podrobnější rozdělení včetně zajímavých grafů na stránce "Výsledky".</t>
  </si>
  <si>
    <t>Další kroky jsou opravdu snadné a velmi vám zjednoduší řízení vašich financí.</t>
  </si>
  <si>
    <r>
      <t xml:space="preserve">Zde uveďte všechny vaše příjmy (kromě příjmů ze sociálních dávek). </t>
    </r>
    <r>
      <rPr>
        <b/>
        <sz val="10"/>
        <rFont val="Arial"/>
        <family val="2"/>
      </rPr>
      <t>Uvádějte čistý příjem po zdanění</t>
    </r>
    <r>
      <rPr>
        <sz val="10"/>
        <rFont val="Arial"/>
        <family val="2"/>
      </rPr>
      <t>. Pokud jsme OSVČ (podnikatel, živnostník), uveďte hrubý příjem, daň bude možné zadat později.</t>
    </r>
  </si>
  <si>
    <t>Krok 2: Příjmy (sociální dávky a příspěvky)</t>
  </si>
  <si>
    <t>Máte nějaký příjem ze sociálních dávek nebo příspěvků? Pokud ano, uveďte jej zde.</t>
  </si>
  <si>
    <t>Přídavek na dítě</t>
  </si>
  <si>
    <t>Příspěvek na bydlení</t>
  </si>
  <si>
    <t>Dávky pěstounské péče</t>
  </si>
  <si>
    <t>Ostatní sociální dávky</t>
  </si>
  <si>
    <t>Příjmy ze sociálních dávek celkem</t>
  </si>
  <si>
    <t>Ochrana osobních údajů</t>
  </si>
  <si>
    <t>Studentský příjem (stipendium, příspěvek od rodičů)</t>
  </si>
  <si>
    <t>Toto je váš rozpočet, takže můžete rozdělit jakoukoli položku do podkategorií (stiskněte tlačítko  "Rozdělit" u dané položky) nebo můžete přidat zcela novou položku (stiskněte tlačítko "Další" v každé sekci). Například pokud berete větší množství léků  a chcete si je zaznamenat jednotlivě nebo si chcete rozdělit jídlo do více kategorií, aby se vám lépe nakupovalo. Ať je to cokoliv, přizpůsobte si rozpočet vlastním potřebám. Pokud později změníte názor, prostě kliknete na tlačítko "Odstranit".</t>
  </si>
  <si>
    <t>Obálková metoda</t>
  </si>
  <si>
    <t>Abyste mohli použít obálkovou metodu kurzu Peníze a já, je potřeba mít 3 bankovní účty, z nichž každý bude sloužit pro jednu ze tří kategorií:</t>
  </si>
  <si>
    <t>Při používání nástroje pro sestavení rozpočtu zjistíte, že můžete vaše výdaje zařadit do jedné ze 3 kategorií  - prosím vždy vyberte ten nejvhodnější.</t>
  </si>
  <si>
    <t>Když svůj rozpočet dokončíte, na straně "Moje součty" najdete součty pro každou ze tří kategorií.</t>
  </si>
  <si>
    <t>C. Vždy, když něco budete platit, použijte správný účet! Jinými slovy - všechny účty a složenky plaťte z účtu "Účty, složenky a pravidelné výdaje" a vše na co si spoříte by mělo být zaplaceno z účtu "Úspory a velké výdaje". Všechno ostatní tj. všechnykaždodenní výdaje by jste měli platit z účtu "Běžné výdaje"</t>
  </si>
  <si>
    <t>Díky použití obálkové metody budete moci utrácet z vašeho účtu "Běžné výdaje" při vědomí, že neutrácíte peníze, které budete potřebovat na zaplacení účtů nebo z vašich úspor, protože tyty peníze jsou již v bezpečí převedené na účtech  "Účty, složenky a pravidelné výdaje" a "Úspory a velké výdaje" .</t>
  </si>
  <si>
    <t>©  Kurz Peníze a já 2016 - Veškerá práva vyhrazena</t>
  </si>
  <si>
    <t>Nemocenské pojištění ("nemocenská")</t>
  </si>
  <si>
    <t xml:space="preserve">Pravidelné úroky z úspor </t>
  </si>
  <si>
    <t>Nájemné</t>
  </si>
  <si>
    <t>Svačiny, káva (ne jídla v restauraci)</t>
  </si>
  <si>
    <t>Potraviny a nápoje (nákupy v obchodech)</t>
  </si>
  <si>
    <t>Zubní péče (zubař, dentální hygiena)</t>
  </si>
  <si>
    <t>Koníčky</t>
  </si>
  <si>
    <t>Výživné na děti (alimenty)</t>
  </si>
  <si>
    <t>Penzijní spoření</t>
  </si>
  <si>
    <t>Vylepšení a rekonstrukce bytu / domu</t>
  </si>
  <si>
    <t>Platby a příspěvky škole</t>
  </si>
  <si>
    <t>měsíčně</t>
  </si>
  <si>
    <t>týdně</t>
  </si>
  <si>
    <t>čtvrtletně</t>
  </si>
  <si>
    <t>pololetně</t>
  </si>
  <si>
    <t>ročně</t>
  </si>
  <si>
    <t xml:space="preserve">Krok 1: Běžné příjmy </t>
  </si>
  <si>
    <t>Běžné příjmy celkem</t>
  </si>
  <si>
    <t>Daň z nemovitosti</t>
  </si>
  <si>
    <t xml:space="preserve"> Ostatní výdaje spojené s bydlením celkem </t>
  </si>
  <si>
    <t>Vedení domácnosti, jídlo, úklid a zdraví celkem</t>
  </si>
  <si>
    <t>Údržba a opravy</t>
  </si>
  <si>
    <t>Členské poplatky (do sportovního klubu atp.)</t>
  </si>
  <si>
    <t>Domácí mazlíčci</t>
  </si>
  <si>
    <t>Cvičení, posilovna, masáže, sauna</t>
  </si>
  <si>
    <t>Doprava celkem</t>
  </si>
  <si>
    <t>Doprava do školy</t>
  </si>
  <si>
    <t>Krok 11: Dárky,  Vánoce a další</t>
  </si>
  <si>
    <t>Dárky, Vánoce a další celkem</t>
  </si>
  <si>
    <t>Úspory, velké výdaje a dávání celkem</t>
  </si>
  <si>
    <t xml:space="preserve">Úspory, velké výdaje a dávání </t>
  </si>
  <si>
    <t xml:space="preserve">Dárky, Vánoce a další </t>
  </si>
  <si>
    <t>Dárky k narozeninám, výročím a svátkům</t>
  </si>
  <si>
    <t>Oční péče (oční lékař, brýle, kontaktní čočky)</t>
  </si>
  <si>
    <t>Jídlo a nápoje v práci</t>
  </si>
  <si>
    <t>Nábytek</t>
  </si>
  <si>
    <t>Splátky ostatních půjček</t>
  </si>
  <si>
    <t>Zahrada</t>
  </si>
  <si>
    <t>Školní potřeby</t>
  </si>
  <si>
    <t>Kontrola</t>
  </si>
  <si>
    <t>Daně (OSVČ)</t>
  </si>
  <si>
    <t>Vánoce (dárky, stromeček)</t>
  </si>
  <si>
    <t xml:space="preserve">Rodičovský příspěvek / Mateřská </t>
  </si>
  <si>
    <t xml:space="preserve">Bankovní poplatky </t>
  </si>
  <si>
    <t>Pojištění nemovitosti a/nebo domácnosti</t>
  </si>
  <si>
    <t>Jídla v restauraci (ne obědy v práci)</t>
  </si>
  <si>
    <t>Péče o dítě (pleny, hygiena…)</t>
  </si>
  <si>
    <t>Vzdělávání dospělých (studijní poplatky na střední a vysoké škole a podobně)</t>
  </si>
  <si>
    <t xml:space="preserve">Čistící, prací a kuchyňské prostředky </t>
  </si>
  <si>
    <t>Mobilní telefon - předplacená karta / hovory a SMS</t>
  </si>
  <si>
    <t>Provozní kapaliny (olej, kapalina do ostřikovačů), mytí</t>
  </si>
  <si>
    <t>Malé domácí spotřebiče a vybavení domácnosti</t>
  </si>
  <si>
    <t>Malé domácí spotřebiče</t>
  </si>
  <si>
    <t>Volnočasové aktivity (kino, divadlo, koncerty, sportovní akce, památky...)</t>
  </si>
  <si>
    <t>Vybavení domácnosti (nádobí, domácí a kancelářské potřeby, baterie...)</t>
  </si>
  <si>
    <t>Výpočetní technika (počítač, tablet, fotoaparát, kamera, mobil...)</t>
  </si>
  <si>
    <t>čtrnáctidenně</t>
  </si>
  <si>
    <t>Čistírna, prádelna, úklidové služby</t>
  </si>
  <si>
    <t>Pronájem ostatních prostor/ploch, poplatky za služby, ostraha</t>
  </si>
  <si>
    <t>Malé domácí spotřebiče a vybavení domácnosti celkem</t>
  </si>
  <si>
    <t>Léky, zdravotní pomůcky, lékařská péče</t>
  </si>
  <si>
    <t>Školní výlety, škola v přírodě</t>
  </si>
  <si>
    <t>Kadeřník, kosmetické služby</t>
  </si>
  <si>
    <t>PŘÍJMY CELKEM</t>
  </si>
  <si>
    <t>SOUČTY</t>
  </si>
  <si>
    <t>PŘÍJMY</t>
  </si>
  <si>
    <t>VÝDAJE</t>
  </si>
  <si>
    <t>VÝDAJE CELKEM</t>
  </si>
  <si>
    <t>Krok 5: Domácnost, jídlo, úklid a zdraví</t>
  </si>
  <si>
    <t>Domácnost, jídlo, úklid a zdraví</t>
  </si>
  <si>
    <t>Toto je poměrně široká kategorie. Kolik utrácíte za jídlo a vedení domácnosti?</t>
  </si>
  <si>
    <t>Pravidelný příjem z investic (dividendy atd.)</t>
  </si>
  <si>
    <t>V tomto kroku se podíváme na to, kolik utrácíme za telefonování, internet, TV a za pojištění.</t>
  </si>
  <si>
    <t>TV, rádio, internet</t>
  </si>
  <si>
    <t xml:space="preserve">TV, rádio a internet celkem </t>
  </si>
  <si>
    <t>Poplatek za TV a rádio</t>
  </si>
  <si>
    <t>Tak a teď ty zajímavější věci! Kolik utrácíte za vaše volnočasové aktivity a oblečení? Pokud máte děti, náklady na jejich volný čas a oblečení uveďte až v kroku 9.</t>
  </si>
  <si>
    <t>Volnočasové aktivity a oblečení</t>
  </si>
  <si>
    <t>Oblečení a obuv</t>
  </si>
  <si>
    <t>Zde zaznamenejte vše, co utratíte za dopravu a cestování. Nezapomeňte zahrnout vaše náklady na dopravu do práce i peníze, které utratíte za cestování mimo dojíždění do práce a o víkendu. Pokud máte auto, zamyslete se důkladně nad tím, kolik vás doopravdy stojí, protože většina lidí výdaje na provoz auta podceňuje.</t>
  </si>
  <si>
    <t>Pohonné hmoty (benzín, nafta, LPG)</t>
  </si>
  <si>
    <t>Havarijní pojištění</t>
  </si>
  <si>
    <t>Zde zaznamenejte všechny platby, které vyplívají z půjček a úvěrů. Pokud je to možné, učiňte ze splácení půjček prioritu - podívejte se do poznámek z kurzu Peníze a já, kde najdete tipy a strategie, které vám v tomto pomohou. A nezapomeňte, pokud máte potíže se splácením dluhů, vyhledejte pomoc.</t>
  </si>
  <si>
    <t>Už jsme skoro hotovi! Přestože má tento krok číslo 10, neznamená to, že spoření a dávání není důležité. Zamyslete se důkladně, co je chcete do této sekce zahrnout. Na co si chcete našetřit? Co jsou vaše priority? Jaké věci jsou pro vás důležité a na co byste chtěli dávat?</t>
  </si>
  <si>
    <t>Velké domácí spotřebiče (pračka, lednička, sporák, myčka…)</t>
  </si>
  <si>
    <t>Dobrá práce, už jste u posledního kroku! Toto je kategorie pro všechno, co se nevešlo do předchozích kategorií. Sem můžete dát nákup dárků k narozeninám / svátkům, na Vánoce a ostatní příležitosti. Tyto kategorie si můžete dále rozdělit, abyste nezapomněli, že na Vánoce musíte koupit nejen dárky, ale i stromeček a hlavně abyste nezapomněli koupit dárek někomu, na kom vám záleží!</t>
  </si>
  <si>
    <t>Příjem ze živnosti / podnikání</t>
  </si>
  <si>
    <t>Rozdělení podle účtů obálkové metody</t>
  </si>
  <si>
    <t>Účet obálkové metody</t>
  </si>
  <si>
    <t>Příjmy - Výdaje</t>
  </si>
  <si>
    <t>Knihy, CD, hudba, hry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</si>
</sst>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_-;\-* #,##0.00_-;_-* &quot;-&quot;??_-;_-@_-"/>
    <numFmt numFmtId="165" formatCode="_-* #,##0_-;\-* #,##0_-;_-* &quot;-&quot;??_-;_-@_-"/>
  </numFmts>
  <fonts count="44">
    <font>
      <sz val="10"/>
      <name val="Arial"/>
      <family val="0"/>
    </font>
    <font>
      <sz val="11"/>
      <color indexed="8"/>
      <name val="Calibri"/>
      <family val="2"/>
    </font>
    <font>
      <u val="single"/>
      <sz val="10"/>
      <color indexed="12"/>
      <name val="Arial"/>
      <family val="2"/>
    </font>
    <font>
      <b/>
      <sz val="10"/>
      <name val="Arial"/>
      <family val="2"/>
    </font>
    <font>
      <sz val="8"/>
      <name val="Arial"/>
      <family val="2"/>
    </font>
    <font>
      <sz val="12"/>
      <name val="Arial"/>
      <family val="2"/>
    </font>
    <font>
      <b/>
      <sz val="12"/>
      <name val="Arial"/>
      <family val="2"/>
    </font>
    <font>
      <b/>
      <sz val="9"/>
      <name val="Arial"/>
      <family val="2"/>
    </font>
    <font>
      <sz val="9"/>
      <name val="Arial"/>
      <family val="2"/>
    </font>
    <font>
      <sz val="24"/>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border>
    <border>
      <left/>
      <right/>
      <top style="medium"/>
      <bottom/>
    </border>
    <border>
      <left/>
      <right style="medium"/>
      <top style="medium"/>
      <bottom/>
    </border>
    <border>
      <left/>
      <right style="medium"/>
      <top/>
      <bottom/>
    </border>
    <border>
      <left style="medium"/>
      <right/>
      <top/>
      <bottom/>
    </border>
    <border>
      <left/>
      <right style="medium"/>
      <top/>
      <bottom style="double"/>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style="medium"/>
    </border>
    <border>
      <left/>
      <right/>
      <top style="medium"/>
      <bottom style="medium"/>
    </border>
    <border>
      <left style="medium"/>
      <right/>
      <top/>
      <bottom style="double"/>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87">
    <xf numFmtId="0" fontId="0" fillId="0" borderId="0" xfId="0" applyAlignment="1">
      <alignment/>
    </xf>
    <xf numFmtId="0" fontId="0" fillId="0" borderId="0" xfId="0" applyFont="1" applyAlignment="1">
      <alignment wrapText="1"/>
    </xf>
    <xf numFmtId="0" fontId="0" fillId="0" borderId="10" xfId="0" applyFont="1" applyBorder="1" applyAlignment="1">
      <alignment wrapText="1"/>
    </xf>
    <xf numFmtId="0" fontId="0" fillId="0" borderId="0" xfId="0" applyFont="1" applyBorder="1" applyAlignment="1">
      <alignment wrapText="1"/>
    </xf>
    <xf numFmtId="0" fontId="6" fillId="0" borderId="11" xfId="0" applyFont="1" applyBorder="1" applyAlignment="1">
      <alignment wrapText="1"/>
    </xf>
    <xf numFmtId="0" fontId="5" fillId="0" borderId="12"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3" fillId="0" borderId="14"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0" fontId="8" fillId="0" borderId="0" xfId="0" applyFont="1" applyAlignment="1">
      <alignment wrapText="1"/>
    </xf>
    <xf numFmtId="0" fontId="9"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left" wrapText="1"/>
    </xf>
    <xf numFmtId="0" fontId="10" fillId="0" borderId="0" xfId="36" applyFont="1" applyAlignment="1" applyProtection="1">
      <alignment horizontal="left" wrapText="1"/>
      <protection/>
    </xf>
    <xf numFmtId="0" fontId="6" fillId="0" borderId="0" xfId="0" applyFont="1" applyBorder="1" applyAlignment="1">
      <alignment wrapText="1"/>
    </xf>
    <xf numFmtId="0" fontId="5" fillId="0" borderId="0" xfId="0" applyFont="1" applyBorder="1" applyAlignment="1">
      <alignment wrapText="1"/>
    </xf>
    <xf numFmtId="165" fontId="0" fillId="0" borderId="0" xfId="34" applyNumberFormat="1" applyFont="1" applyBorder="1" applyAlignment="1">
      <alignment wrapText="1"/>
    </xf>
    <xf numFmtId="0" fontId="0"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6" fillId="0" borderId="19" xfId="0" applyFont="1" applyBorder="1" applyAlignment="1">
      <alignment wrapText="1"/>
    </xf>
    <xf numFmtId="0" fontId="5" fillId="0" borderId="11" xfId="0" applyFont="1" applyBorder="1" applyAlignment="1">
      <alignment wrapText="1"/>
    </xf>
    <xf numFmtId="0" fontId="6" fillId="0" borderId="12" xfId="0" applyFont="1" applyBorder="1" applyAlignment="1">
      <alignment wrapText="1"/>
    </xf>
    <xf numFmtId="165" fontId="5" fillId="0" borderId="11" xfId="34" applyNumberFormat="1" applyFont="1" applyBorder="1" applyAlignment="1">
      <alignment wrapText="1"/>
    </xf>
    <xf numFmtId="165" fontId="3" fillId="0" borderId="0" xfId="34" applyNumberFormat="1" applyFont="1" applyBorder="1" applyAlignment="1">
      <alignment wrapText="1"/>
    </xf>
    <xf numFmtId="165" fontId="0" fillId="0" borderId="10" xfId="34" applyNumberFormat="1" applyFont="1" applyBorder="1" applyAlignment="1">
      <alignment wrapText="1"/>
    </xf>
    <xf numFmtId="165" fontId="3" fillId="0" borderId="17" xfId="34" applyNumberFormat="1" applyFont="1" applyBorder="1" applyAlignment="1">
      <alignment wrapText="1"/>
    </xf>
    <xf numFmtId="165" fontId="6" fillId="0" borderId="11" xfId="34" applyNumberFormat="1" applyFont="1" applyBorder="1" applyAlignment="1">
      <alignment wrapText="1"/>
    </xf>
    <xf numFmtId="0" fontId="8" fillId="33" borderId="0" xfId="0" applyFont="1" applyFill="1" applyAlignment="1">
      <alignment wrapText="1"/>
    </xf>
    <xf numFmtId="165" fontId="0" fillId="0" borderId="0" xfId="34" applyNumberFormat="1" applyFont="1" applyBorder="1" applyAlignment="1">
      <alignment/>
    </xf>
    <xf numFmtId="165" fontId="0" fillId="0" borderId="13" xfId="34" applyNumberFormat="1" applyFont="1" applyBorder="1" applyAlignment="1">
      <alignment/>
    </xf>
    <xf numFmtId="165" fontId="0" fillId="0" borderId="15" xfId="34" applyNumberFormat="1" applyFont="1" applyBorder="1" applyAlignment="1">
      <alignment/>
    </xf>
    <xf numFmtId="165" fontId="3" fillId="0" borderId="20" xfId="34" applyNumberFormat="1" applyFont="1" applyBorder="1" applyAlignment="1">
      <alignment/>
    </xf>
    <xf numFmtId="165" fontId="0" fillId="0" borderId="18" xfId="34" applyNumberFormat="1" applyFont="1" applyBorder="1" applyAlignment="1">
      <alignment/>
    </xf>
    <xf numFmtId="0" fontId="3" fillId="0" borderId="0" xfId="0" applyFont="1" applyAlignment="1">
      <alignment/>
    </xf>
    <xf numFmtId="165" fontId="0" fillId="0" borderId="13" xfId="34" applyNumberFormat="1" applyFont="1" applyBorder="1" applyAlignment="1">
      <alignment wrapText="1"/>
    </xf>
    <xf numFmtId="165" fontId="3" fillId="0" borderId="13" xfId="0" applyNumberFormat="1" applyFont="1" applyBorder="1" applyAlignment="1">
      <alignment wrapText="1"/>
    </xf>
    <xf numFmtId="165" fontId="0" fillId="0" borderId="15" xfId="34" applyNumberFormat="1" applyFont="1" applyBorder="1" applyAlignment="1">
      <alignment wrapText="1"/>
    </xf>
    <xf numFmtId="165" fontId="3" fillId="0" borderId="18" xfId="0" applyNumberFormat="1" applyFont="1" applyBorder="1" applyAlignment="1">
      <alignment wrapText="1"/>
    </xf>
    <xf numFmtId="0" fontId="3" fillId="0" borderId="21" xfId="0" applyFont="1" applyBorder="1" applyAlignment="1">
      <alignment wrapText="1"/>
    </xf>
    <xf numFmtId="165" fontId="0" fillId="0" borderId="21" xfId="34" applyNumberFormat="1" applyFont="1" applyBorder="1" applyAlignment="1">
      <alignment wrapText="1"/>
    </xf>
    <xf numFmtId="0" fontId="0" fillId="0" borderId="21" xfId="0" applyFont="1" applyBorder="1" applyAlignment="1">
      <alignment wrapText="1"/>
    </xf>
    <xf numFmtId="165" fontId="3" fillId="0" borderId="20" xfId="0" applyNumberFormat="1" applyFont="1" applyBorder="1" applyAlignment="1">
      <alignment wrapText="1"/>
    </xf>
    <xf numFmtId="0" fontId="0" fillId="0" borderId="22" xfId="0" applyFont="1" applyBorder="1" applyAlignment="1">
      <alignment wrapText="1"/>
    </xf>
    <xf numFmtId="165" fontId="0" fillId="0" borderId="14" xfId="34" applyNumberFormat="1" applyFont="1" applyBorder="1" applyAlignment="1">
      <alignment wrapText="1"/>
    </xf>
    <xf numFmtId="0" fontId="6" fillId="0" borderId="14" xfId="0" applyFont="1" applyBorder="1" applyAlignment="1">
      <alignment wrapText="1"/>
    </xf>
    <xf numFmtId="0" fontId="6" fillId="0" borderId="13" xfId="0" applyFont="1" applyBorder="1" applyAlignment="1">
      <alignment wrapText="1"/>
    </xf>
    <xf numFmtId="0" fontId="4" fillId="0" borderId="14" xfId="0" applyFont="1" applyBorder="1" applyAlignment="1">
      <alignment horizontal="left" wrapText="1"/>
    </xf>
    <xf numFmtId="0" fontId="4" fillId="0" borderId="0" xfId="0" applyFont="1" applyBorder="1" applyAlignment="1">
      <alignment horizontal="left" wrapText="1"/>
    </xf>
    <xf numFmtId="0" fontId="4" fillId="0" borderId="13" xfId="0" applyFont="1" applyBorder="1" applyAlignment="1">
      <alignment wrapText="1"/>
    </xf>
    <xf numFmtId="165" fontId="3" fillId="0" borderId="21" xfId="34" applyNumberFormat="1" applyFont="1" applyBorder="1" applyAlignment="1">
      <alignment wrapText="1"/>
    </xf>
    <xf numFmtId="165" fontId="3" fillId="0" borderId="20" xfId="34" applyNumberFormat="1" applyFont="1" applyBorder="1" applyAlignment="1">
      <alignment wrapText="1"/>
    </xf>
    <xf numFmtId="165" fontId="0" fillId="0" borderId="22" xfId="34" applyNumberFormat="1" applyFont="1" applyBorder="1" applyAlignment="1">
      <alignment wrapText="1"/>
    </xf>
    <xf numFmtId="0" fontId="3" fillId="0" borderId="19"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23" xfId="0" applyFont="1" applyBorder="1" applyAlignment="1">
      <alignment/>
    </xf>
    <xf numFmtId="0" fontId="3" fillId="0" borderId="23" xfId="0" applyFont="1" applyBorder="1" applyAlignment="1">
      <alignment wrapText="1"/>
    </xf>
    <xf numFmtId="0" fontId="3" fillId="0" borderId="20" xfId="0" applyFont="1" applyBorder="1" applyAlignment="1">
      <alignment wrapText="1"/>
    </xf>
    <xf numFmtId="165" fontId="3" fillId="0" borderId="0" xfId="0" applyNumberFormat="1" applyFont="1" applyBorder="1" applyAlignment="1">
      <alignment wrapText="1"/>
    </xf>
    <xf numFmtId="165" fontId="6" fillId="0" borderId="18" xfId="34" applyNumberFormat="1" applyFont="1" applyBorder="1" applyAlignment="1">
      <alignment/>
    </xf>
    <xf numFmtId="0" fontId="6" fillId="0" borderId="23" xfId="0" applyFont="1" applyBorder="1" applyAlignment="1">
      <alignment/>
    </xf>
    <xf numFmtId="165" fontId="6" fillId="0" borderId="20" xfId="34" applyNumberFormat="1" applyFont="1" applyBorder="1" applyAlignment="1">
      <alignment/>
    </xf>
    <xf numFmtId="0" fontId="0" fillId="0" borderId="14" xfId="0" applyFont="1" applyBorder="1" applyAlignment="1">
      <alignment/>
    </xf>
    <xf numFmtId="0" fontId="0" fillId="0" borderId="22" xfId="0" applyFont="1" applyBorder="1" applyAlignment="1">
      <alignment/>
    </xf>
    <xf numFmtId="0" fontId="6" fillId="0" borderId="16" xfId="0" applyFont="1" applyBorder="1" applyAlignment="1">
      <alignment/>
    </xf>
    <xf numFmtId="0" fontId="0" fillId="0" borderId="14" xfId="0" applyFont="1" applyFill="1" applyBorder="1" applyAlignment="1">
      <alignment/>
    </xf>
    <xf numFmtId="0" fontId="0" fillId="0" borderId="14" xfId="0" applyFont="1" applyFill="1" applyBorder="1" applyAlignment="1">
      <alignment/>
    </xf>
    <xf numFmtId="0" fontId="0" fillId="0" borderId="14" xfId="0" applyFill="1" applyBorder="1" applyAlignment="1">
      <alignment/>
    </xf>
    <xf numFmtId="0" fontId="0" fillId="0" borderId="22" xfId="0" applyFont="1" applyBorder="1" applyAlignment="1">
      <alignment/>
    </xf>
    <xf numFmtId="0" fontId="0" fillId="0" borderId="16" xfId="0" applyBorder="1" applyAlignment="1">
      <alignment/>
    </xf>
    <xf numFmtId="0" fontId="0" fillId="0" borderId="0" xfId="0" applyFont="1" applyBorder="1" applyAlignment="1">
      <alignment wrapText="1"/>
    </xf>
    <xf numFmtId="0" fontId="0" fillId="0" borderId="14" xfId="0" applyFont="1" applyBorder="1" applyAlignment="1">
      <alignment wrapText="1"/>
    </xf>
    <xf numFmtId="0" fontId="0" fillId="0" borderId="13" xfId="0" applyFont="1" applyBorder="1" applyAlignment="1">
      <alignment wrapText="1"/>
    </xf>
    <xf numFmtId="165" fontId="3" fillId="0" borderId="0" xfId="34" applyNumberFormat="1" applyFont="1" applyBorder="1" applyAlignment="1">
      <alignment/>
    </xf>
    <xf numFmtId="0" fontId="0" fillId="0" borderId="14" xfId="0" applyFont="1" applyBorder="1" applyAlignment="1">
      <alignment wrapText="1"/>
    </xf>
    <xf numFmtId="0" fontId="0" fillId="0" borderId="0" xfId="0" applyAlignment="1">
      <alignment wrapText="1"/>
    </xf>
    <xf numFmtId="0" fontId="0" fillId="0" borderId="13" xfId="0" applyBorder="1" applyAlignment="1">
      <alignment wrapText="1"/>
    </xf>
    <xf numFmtId="0" fontId="0" fillId="0" borderId="14" xfId="0" applyFont="1" applyBorder="1" applyAlignment="1">
      <alignment wrapText="1"/>
    </xf>
    <xf numFmtId="0" fontId="0" fillId="0" borderId="0" xfId="0" applyAlignment="1">
      <alignment/>
    </xf>
    <xf numFmtId="0" fontId="0" fillId="0" borderId="13" xfId="0"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4"/>
  <sheetViews>
    <sheetView zoomScalePageLayoutView="0" workbookViewId="0" topLeftCell="A43">
      <selection activeCell="B65" sqref="B65"/>
    </sheetView>
  </sheetViews>
  <sheetFormatPr defaultColWidth="9.140625" defaultRowHeight="12.75"/>
  <cols>
    <col min="1" max="2" width="83.7109375" style="1" customWidth="1"/>
    <col min="3" max="16384" width="9.140625" style="1" customWidth="1"/>
  </cols>
  <sheetData>
    <row r="1" spans="1:2" s="15" customFormat="1" ht="12">
      <c r="A1" s="15" t="s">
        <v>48</v>
      </c>
      <c r="B1" s="15" t="s">
        <v>94</v>
      </c>
    </row>
    <row r="2" spans="1:2" ht="30">
      <c r="A2" s="16" t="s">
        <v>21</v>
      </c>
      <c r="B2" s="16" t="s">
        <v>93</v>
      </c>
    </row>
    <row r="3" s="15" customFormat="1" ht="12"/>
    <row r="4" spans="1:2" s="15" customFormat="1" ht="60">
      <c r="A4" s="15" t="s">
        <v>22</v>
      </c>
      <c r="B4" s="15" t="s">
        <v>159</v>
      </c>
    </row>
    <row r="5" s="15" customFormat="1" ht="12"/>
    <row r="6" spans="1:2" s="15" customFormat="1" ht="12">
      <c r="A6" s="17"/>
      <c r="B6" s="17"/>
    </row>
    <row r="7" spans="1:2" s="15" customFormat="1" ht="12">
      <c r="A7" s="18" t="s">
        <v>23</v>
      </c>
      <c r="B7" s="18" t="s">
        <v>95</v>
      </c>
    </row>
    <row r="8" spans="1:2" s="15" customFormat="1" ht="12">
      <c r="A8" s="17"/>
      <c r="B8" s="17"/>
    </row>
    <row r="9" spans="1:2" s="15" customFormat="1" ht="48">
      <c r="A9" s="17" t="s">
        <v>24</v>
      </c>
      <c r="B9" s="17" t="s">
        <v>155</v>
      </c>
    </row>
    <row r="10" spans="1:2" s="15" customFormat="1" ht="12">
      <c r="A10" s="17"/>
      <c r="B10" s="17"/>
    </row>
    <row r="11" spans="1:2" s="15" customFormat="1" ht="48">
      <c r="A11" s="17" t="s">
        <v>25</v>
      </c>
      <c r="B11" s="17" t="s">
        <v>160</v>
      </c>
    </row>
    <row r="12" spans="1:2" s="15" customFormat="1" ht="12">
      <c r="A12" s="17"/>
      <c r="B12" s="17"/>
    </row>
    <row r="13" spans="1:2" s="15" customFormat="1" ht="48">
      <c r="A13" s="17" t="s">
        <v>26</v>
      </c>
      <c r="B13" s="17" t="s">
        <v>161</v>
      </c>
    </row>
    <row r="14" spans="1:2" s="15" customFormat="1" ht="12">
      <c r="A14" s="17"/>
      <c r="B14" s="17"/>
    </row>
    <row r="15" spans="1:2" s="15" customFormat="1" ht="12">
      <c r="A15" s="17"/>
      <c r="B15" s="17"/>
    </row>
    <row r="16" spans="1:2" s="15" customFormat="1" ht="12">
      <c r="A16" s="18" t="s">
        <v>27</v>
      </c>
      <c r="B16" s="18" t="s">
        <v>96</v>
      </c>
    </row>
    <row r="17" spans="1:2" s="15" customFormat="1" ht="12">
      <c r="A17" s="17"/>
      <c r="B17" s="17"/>
    </row>
    <row r="18" spans="1:2" s="15" customFormat="1" ht="36">
      <c r="A18" s="17" t="s">
        <v>49</v>
      </c>
      <c r="B18" s="17" t="s">
        <v>156</v>
      </c>
    </row>
    <row r="19" spans="1:2" s="15" customFormat="1" ht="12">
      <c r="A19" s="17"/>
      <c r="B19" s="17"/>
    </row>
    <row r="20" spans="1:2" s="15" customFormat="1" ht="12">
      <c r="A20" s="17"/>
      <c r="B20" s="17"/>
    </row>
    <row r="21" spans="1:2" s="15" customFormat="1" ht="12">
      <c r="A21" s="18" t="s">
        <v>28</v>
      </c>
      <c r="B21" s="18" t="s">
        <v>98</v>
      </c>
    </row>
    <row r="22" spans="1:2" s="15" customFormat="1" ht="12">
      <c r="A22" s="17"/>
      <c r="B22" s="17"/>
    </row>
    <row r="23" spans="1:2" s="15" customFormat="1" ht="72">
      <c r="A23" s="17" t="s">
        <v>29</v>
      </c>
      <c r="B23" s="17" t="s">
        <v>173</v>
      </c>
    </row>
    <row r="24" spans="1:2" s="15" customFormat="1" ht="12">
      <c r="A24" s="17"/>
      <c r="B24" s="17"/>
    </row>
    <row r="25" spans="1:2" s="15" customFormat="1" ht="12">
      <c r="A25" s="17"/>
      <c r="B25" s="17"/>
    </row>
    <row r="26" spans="1:2" s="15" customFormat="1" ht="12">
      <c r="A26" s="18" t="s">
        <v>30</v>
      </c>
      <c r="B26" s="18" t="s">
        <v>97</v>
      </c>
    </row>
    <row r="27" spans="1:2" s="15" customFormat="1" ht="12">
      <c r="A27" s="17"/>
      <c r="B27" s="17"/>
    </row>
    <row r="28" spans="1:2" s="15" customFormat="1" ht="24">
      <c r="A28" s="17" t="s">
        <v>31</v>
      </c>
      <c r="B28" s="17" t="s">
        <v>157</v>
      </c>
    </row>
    <row r="29" spans="1:2" s="15" customFormat="1" ht="12">
      <c r="A29" s="17"/>
      <c r="B29" s="17"/>
    </row>
    <row r="30" spans="1:2" s="15" customFormat="1" ht="12">
      <c r="A30" s="17"/>
      <c r="B30" s="17"/>
    </row>
    <row r="31" spans="1:2" s="15" customFormat="1" ht="12">
      <c r="A31" s="18" t="s">
        <v>32</v>
      </c>
      <c r="B31" s="18"/>
    </row>
    <row r="32" spans="1:2" s="15" customFormat="1" ht="12">
      <c r="A32" s="17"/>
      <c r="B32" s="18" t="s">
        <v>99</v>
      </c>
    </row>
    <row r="33" spans="1:2" s="15" customFormat="1" ht="36">
      <c r="A33" s="17" t="s">
        <v>33</v>
      </c>
      <c r="B33" s="17" t="s">
        <v>158</v>
      </c>
    </row>
    <row r="34" spans="1:2" s="15" customFormat="1" ht="12">
      <c r="A34" s="17"/>
      <c r="B34" s="17"/>
    </row>
    <row r="35" spans="1:2" s="15" customFormat="1" ht="12">
      <c r="A35" s="17"/>
      <c r="B35" s="17"/>
    </row>
    <row r="36" spans="1:2" s="15" customFormat="1" ht="12">
      <c r="A36" s="18" t="s">
        <v>34</v>
      </c>
      <c r="B36" s="18" t="s">
        <v>174</v>
      </c>
    </row>
    <row r="37" spans="1:2" s="15" customFormat="1" ht="12">
      <c r="A37" s="17"/>
      <c r="B37" s="17"/>
    </row>
    <row r="38" spans="1:2" s="15" customFormat="1" ht="24">
      <c r="A38" s="17" t="s">
        <v>35</v>
      </c>
      <c r="B38" s="17" t="s">
        <v>175</v>
      </c>
    </row>
    <row r="39" spans="1:2" s="15" customFormat="1" ht="12">
      <c r="A39" s="17"/>
      <c r="B39" s="17"/>
    </row>
    <row r="40" spans="1:2" s="15" customFormat="1" ht="12">
      <c r="A40" s="17" t="s">
        <v>36</v>
      </c>
      <c r="B40" s="17" t="s">
        <v>100</v>
      </c>
    </row>
    <row r="41" spans="1:2" s="15" customFormat="1" ht="12">
      <c r="A41" s="17" t="s">
        <v>37</v>
      </c>
      <c r="B41" s="17" t="s">
        <v>101</v>
      </c>
    </row>
    <row r="42" spans="1:2" s="15" customFormat="1" ht="12">
      <c r="A42" s="17" t="s">
        <v>38</v>
      </c>
      <c r="B42" s="17" t="s">
        <v>102</v>
      </c>
    </row>
    <row r="43" spans="1:2" s="15" customFormat="1" ht="12">
      <c r="A43" s="17"/>
      <c r="B43" s="17"/>
    </row>
    <row r="44" spans="1:2" s="15" customFormat="1" ht="24">
      <c r="A44" s="17" t="s">
        <v>39</v>
      </c>
      <c r="B44" s="17" t="s">
        <v>176</v>
      </c>
    </row>
    <row r="45" spans="1:2" s="15" customFormat="1" ht="12">
      <c r="A45" s="17"/>
      <c r="B45" s="17"/>
    </row>
    <row r="46" spans="1:2" s="15" customFormat="1" ht="24">
      <c r="A46" s="17" t="s">
        <v>40</v>
      </c>
      <c r="B46" s="17" t="s">
        <v>177</v>
      </c>
    </row>
    <row r="47" spans="1:2" s="15" customFormat="1" ht="12">
      <c r="A47" s="17"/>
      <c r="B47" s="17"/>
    </row>
    <row r="48" spans="1:2" s="15" customFormat="1" ht="12">
      <c r="A48" s="17" t="s">
        <v>41</v>
      </c>
      <c r="B48" s="17" t="s">
        <v>162</v>
      </c>
    </row>
    <row r="49" spans="1:2" s="15" customFormat="1" ht="12">
      <c r="A49" s="17"/>
      <c r="B49" s="17"/>
    </row>
    <row r="50" spans="1:2" s="15" customFormat="1" ht="12">
      <c r="A50" s="17" t="s">
        <v>42</v>
      </c>
      <c r="B50" s="17" t="s">
        <v>110</v>
      </c>
    </row>
    <row r="51" spans="1:2" s="15" customFormat="1" ht="24">
      <c r="A51" s="17" t="s">
        <v>43</v>
      </c>
      <c r="B51" s="17" t="s">
        <v>111</v>
      </c>
    </row>
    <row r="52" spans="1:2" s="15" customFormat="1" ht="12">
      <c r="A52" s="17"/>
      <c r="B52" s="17"/>
    </row>
    <row r="53" spans="1:2" s="15" customFormat="1" ht="24">
      <c r="A53" s="17" t="s">
        <v>44</v>
      </c>
      <c r="B53" s="17" t="s">
        <v>112</v>
      </c>
    </row>
    <row r="54" spans="1:2" s="15" customFormat="1" ht="24">
      <c r="A54" s="17" t="s">
        <v>45</v>
      </c>
      <c r="B54" s="17" t="s">
        <v>113</v>
      </c>
    </row>
    <row r="55" spans="1:2" s="15" customFormat="1" ht="48">
      <c r="A55" s="17" t="s">
        <v>46</v>
      </c>
      <c r="B55" s="17" t="s">
        <v>178</v>
      </c>
    </row>
    <row r="56" spans="1:2" s="15" customFormat="1" ht="12">
      <c r="A56" s="17"/>
      <c r="B56" s="17"/>
    </row>
    <row r="57" spans="1:2" s="15" customFormat="1" ht="48">
      <c r="A57" s="17" t="s">
        <v>47</v>
      </c>
      <c r="B57" s="17" t="s">
        <v>179</v>
      </c>
    </row>
    <row r="58" spans="1:2" s="15" customFormat="1" ht="12">
      <c r="A58" s="17"/>
      <c r="B58" s="17"/>
    </row>
    <row r="59" spans="1:2" s="15" customFormat="1" ht="12">
      <c r="A59" s="19"/>
      <c r="B59" s="19"/>
    </row>
    <row r="60" spans="1:2" s="15" customFormat="1" ht="12">
      <c r="A60" s="15" t="s">
        <v>48</v>
      </c>
      <c r="B60" s="15" t="s">
        <v>94</v>
      </c>
    </row>
    <row r="61" s="15" customFormat="1" ht="12"/>
    <row r="62" spans="1:2" s="15" customFormat="1" ht="12">
      <c r="A62" s="15" t="s">
        <v>50</v>
      </c>
      <c r="B62" s="34" t="s">
        <v>171</v>
      </c>
    </row>
    <row r="63" s="15" customFormat="1" ht="12"/>
    <row r="64" spans="1:2" s="15" customFormat="1" ht="12">
      <c r="A64" s="15" t="s">
        <v>51</v>
      </c>
      <c r="B64" s="34" t="s">
        <v>180</v>
      </c>
    </row>
    <row r="65" s="15" customFormat="1" ht="12"/>
    <row r="66" s="15" customFormat="1" ht="12"/>
    <row r="67" s="15" customFormat="1" ht="12"/>
    <row r="68" s="15" customFormat="1" ht="12"/>
    <row r="69" s="15" customFormat="1" ht="12"/>
    <row r="70" s="15" customFormat="1" ht="12"/>
    <row r="71" s="15" customFormat="1" ht="12"/>
    <row r="72" s="15" customFormat="1" ht="12"/>
    <row r="73" s="15" customFormat="1" ht="12"/>
    <row r="74" s="15" customFormat="1" ht="12"/>
    <row r="75" s="15" customFormat="1" ht="12"/>
    <row r="76" s="15" customFormat="1" ht="12"/>
    <row r="77" s="15" customFormat="1" ht="12"/>
    <row r="78" s="15" customFormat="1" ht="12"/>
    <row r="79" s="15" customFormat="1" ht="12"/>
    <row r="80" s="15" customFormat="1" ht="12"/>
    <row r="81" s="15" customFormat="1" ht="12"/>
    <row r="82" s="15" customFormat="1" ht="12"/>
    <row r="83" s="15" customFormat="1" ht="12"/>
  </sheetData>
  <sheetProtection/>
  <printOptions/>
  <pageMargins left="0.787401575" right="0.787401575" top="0.984251969" bottom="0.984251969"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B5" sqref="B5"/>
    </sheetView>
  </sheetViews>
  <sheetFormatPr defaultColWidth="9.140625" defaultRowHeight="12.75"/>
  <cols>
    <col min="1" max="1" width="70.7109375" style="3" customWidth="1"/>
    <col min="2" max="2" width="12.7109375" style="22" customWidth="1"/>
    <col min="3" max="4" width="12.7109375" style="3" customWidth="1"/>
    <col min="5" max="16384" width="9.140625" style="3" customWidth="1"/>
  </cols>
  <sheetData>
    <row r="1" spans="1:4" s="21" customFormat="1" ht="19.5" customHeight="1">
      <c r="A1" s="4" t="s">
        <v>197</v>
      </c>
      <c r="B1" s="29"/>
      <c r="C1" s="27"/>
      <c r="D1" s="5"/>
    </row>
    <row r="2" spans="1:4" ht="38.25">
      <c r="A2" s="3" t="s">
        <v>163</v>
      </c>
      <c r="D2" s="6"/>
    </row>
    <row r="3" spans="2:4" ht="25.5">
      <c r="B3" s="30" t="s">
        <v>0</v>
      </c>
      <c r="C3" s="10" t="s">
        <v>52</v>
      </c>
      <c r="D3" s="11" t="s">
        <v>53</v>
      </c>
    </row>
    <row r="4" spans="1:4" ht="12.75" customHeight="1">
      <c r="A4" s="10" t="s">
        <v>1</v>
      </c>
      <c r="D4" s="6"/>
    </row>
    <row r="5" spans="1:4" ht="12.75">
      <c r="A5" s="3" t="s">
        <v>2</v>
      </c>
      <c r="C5" s="3" t="s">
        <v>192</v>
      </c>
      <c r="D5" s="41">
        <f>IF(C5="týdně",B5*4.33,(IF(C5="měsíčně",1*B5,(IF(C5="čtvrtletně",B5/3,(IF(C5="pololetně",B5/6,(IF(C5="ročně",B5/12,NA)))))))))</f>
        <v>0</v>
      </c>
    </row>
    <row r="6" spans="1:4" ht="12.75">
      <c r="A6" s="3" t="s">
        <v>3</v>
      </c>
      <c r="C6" s="3" t="s">
        <v>192</v>
      </c>
      <c r="D6" s="41">
        <f>IF(C6="týdně",B6*4.33,(IF(C6="měsíčně",1*B6,(IF(C6="čtvrtletně",B6/3,(IF(C6="pololetně",B6/6,(IF(C6="ročně",B6/12,NA)))))))))</f>
        <v>0</v>
      </c>
    </row>
    <row r="7" spans="1:4" ht="12.75">
      <c r="A7" s="3" t="s">
        <v>4</v>
      </c>
      <c r="C7" s="3" t="s">
        <v>192</v>
      </c>
      <c r="D7" s="41">
        <f>IF(C7="týdně",B7*4.33,(IF(C7="měsíčně",1*B7,(IF(C7="čtvrtletně",B7/3,(IF(C7="pololetně",B7/6,(IF(C7="ročně",B7/12,NA)))))))))</f>
        <v>0</v>
      </c>
    </row>
    <row r="8" spans="1:4" ht="12.75">
      <c r="A8" s="3" t="s">
        <v>5</v>
      </c>
      <c r="C8" s="3" t="s">
        <v>192</v>
      </c>
      <c r="D8" s="41">
        <f>IF(C8="týdně",B8*4.33,(IF(C8="měsíčně",1*B8,(IF(C8="čtvrtletně",B8/3,(IF(C8="pololetně",B8/6,(IF(C8="ročně",B8/12,NA)))))))))</f>
        <v>0</v>
      </c>
    </row>
    <row r="9" spans="1:4" ht="12.75">
      <c r="A9" s="77" t="s">
        <v>267</v>
      </c>
      <c r="C9" s="3" t="s">
        <v>192</v>
      </c>
      <c r="D9" s="41">
        <f>IF(C9="týdně",B9*4.33,(IF(C9="měsíčně",1*B9,(IF(C9="čtvrtletně",B9/3,(IF(C9="pololetně",B9/6,(IF(C9="ročně",B9/12,NA)))))))))</f>
        <v>0</v>
      </c>
    </row>
    <row r="10" spans="1:4" ht="12.75">
      <c r="A10" s="3" t="s">
        <v>65</v>
      </c>
      <c r="C10" s="3" t="s">
        <v>192</v>
      </c>
      <c r="D10" s="41">
        <f>IF(C10="týdně",B10*4.33,(IF(C10="měsíčně",1*B10,(IF(C10="čtvrtletně",B10/3,(IF(C10="pololetně",B10/6,(IF(C10="ročně",B10/12,NA)))))))))</f>
        <v>0</v>
      </c>
    </row>
    <row r="11" spans="1:4" ht="13.5" thickBot="1">
      <c r="A11" s="2" t="s">
        <v>54</v>
      </c>
      <c r="B11" s="31"/>
      <c r="C11" s="2" t="s">
        <v>192</v>
      </c>
      <c r="D11" s="43">
        <f>IF(C11="týdně",B11*4.33,(IF(C11="měsíčně",1*B11,(IF(C11="čtvrtletně",B11/3,(IF(C11="pololetně",B11/6,(IF(C11="ročně",B11/12,NA)))))))))</f>
        <v>0</v>
      </c>
    </row>
    <row r="12" spans="1:4" s="10" customFormat="1" ht="13.5" thickTop="1">
      <c r="A12" s="10" t="s">
        <v>8</v>
      </c>
      <c r="B12" s="30"/>
      <c r="C12" s="3"/>
      <c r="D12" s="42">
        <f>SUM(D5:D11)</f>
        <v>0</v>
      </c>
    </row>
    <row r="13" ht="12.75">
      <c r="D13" s="6"/>
    </row>
    <row r="14" spans="1:4" ht="12.75">
      <c r="A14" s="10" t="s">
        <v>6</v>
      </c>
      <c r="B14" s="30"/>
      <c r="D14" s="6"/>
    </row>
    <row r="15" spans="1:4" ht="12.75">
      <c r="A15" s="3" t="s">
        <v>10</v>
      </c>
      <c r="C15" s="3" t="s">
        <v>192</v>
      </c>
      <c r="D15" s="41">
        <f>IF(C15="týdně",B15*4.33,(IF(C15="měsíčně",1*B15,(IF(C15="čtvrtletně",B15/3,(IF(C15="pololetně",B15/6,(IF(C15="ročně",B15/12,NA)))))))))</f>
        <v>0</v>
      </c>
    </row>
    <row r="16" spans="1:4" ht="12.75">
      <c r="A16" s="3" t="s">
        <v>11</v>
      </c>
      <c r="C16" s="3" t="s">
        <v>192</v>
      </c>
      <c r="D16" s="41">
        <f>IF(C16="týdně",B16*4.33,(IF(C16="měsíčně",1*B16,(IF(C16="čtvrtletně",B16/3,(IF(C16="pololetně",B16/6,(IF(C16="ročně",B16/12,NA)))))))))</f>
        <v>0</v>
      </c>
    </row>
    <row r="17" spans="1:4" ht="13.5" thickBot="1">
      <c r="A17" s="2" t="s">
        <v>54</v>
      </c>
      <c r="B17" s="31"/>
      <c r="C17" s="2" t="s">
        <v>192</v>
      </c>
      <c r="D17" s="43">
        <f>IF(C17="týdně",B17*4.33,(IF(C17="měsíčně",1*B17,(IF(C17="čtvrtletně",B17/3,(IF(C17="pololetně",B17/6,(IF(C17="ročně",B17/12,NA)))))))))</f>
        <v>0</v>
      </c>
    </row>
    <row r="18" spans="1:4" s="10" customFormat="1" ht="13.5" thickTop="1">
      <c r="A18" s="10" t="s">
        <v>9</v>
      </c>
      <c r="B18" s="30"/>
      <c r="D18" s="42">
        <f>SUM(D15:D17)</f>
        <v>0</v>
      </c>
    </row>
    <row r="19" spans="2:4" s="10" customFormat="1" ht="12.75">
      <c r="B19" s="30"/>
      <c r="D19" s="11"/>
    </row>
    <row r="20" spans="1:4" ht="12.75">
      <c r="A20" s="10" t="s">
        <v>7</v>
      </c>
      <c r="B20" s="30"/>
      <c r="D20" s="6"/>
    </row>
    <row r="21" spans="1:4" ht="12.75">
      <c r="A21" s="3" t="s">
        <v>12</v>
      </c>
      <c r="C21" s="3" t="s">
        <v>192</v>
      </c>
      <c r="D21" s="41">
        <f>IF(C21="týdně",B21*4.33,(IF(C21="měsíčně",1*B21,(IF(C21="čtvrtletně",B21/3,(IF(C21="pololetně",B21/6,(IF(C21="ročně",B21/12,NA)))))))))</f>
        <v>0</v>
      </c>
    </row>
    <row r="22" spans="1:4" ht="12.75">
      <c r="A22" s="3" t="s">
        <v>181</v>
      </c>
      <c r="C22" s="3" t="s">
        <v>192</v>
      </c>
      <c r="D22" s="41">
        <f>IF(C22="týdně",B22*4.33,(IF(C22="měsíčně",1*B22,(IF(C22="čtvrtletně",B22/3,(IF(C22="pololetně",B22/6,(IF(C22="ročně",B22/12,NA)))))))))</f>
        <v>0</v>
      </c>
    </row>
    <row r="23" spans="1:4" ht="12.75">
      <c r="A23" s="3" t="s">
        <v>66</v>
      </c>
      <c r="C23" s="3" t="s">
        <v>192</v>
      </c>
      <c r="D23" s="41">
        <f>IF(C23="týdně",B23*4.33,(IF(C23="měsíčně",1*B23,(IF(C23="čtvrtletně",B23/3,(IF(C23="pololetně",B23/6,(IF(C23="ročně",B23/12,NA)))))))))</f>
        <v>0</v>
      </c>
    </row>
    <row r="24" spans="1:4" ht="12.75">
      <c r="A24" s="3" t="s">
        <v>13</v>
      </c>
      <c r="C24" s="3" t="s">
        <v>192</v>
      </c>
      <c r="D24" s="41">
        <f>IF(C24="týdně",B24*4.33,(IF(C24="měsíčně",1*B24,(IF(C24="čtvrtletně",B24/3,(IF(C24="pololetně",B24/6,(IF(C24="ročně",B24/12,NA)))))))))</f>
        <v>0</v>
      </c>
    </row>
    <row r="25" spans="1:4" ht="12.75">
      <c r="A25" s="3" t="s">
        <v>172</v>
      </c>
      <c r="C25" s="3" t="s">
        <v>192</v>
      </c>
      <c r="D25" s="41">
        <f>IF(C25="týdně",B25*4.33,(IF(C25="měsíčně",1*B25,(IF(C25="čtvrtletně",B25/3,(IF(C25="pololetně",B25/6,(IF(C25="ročně",B25/12,NA)))))))))</f>
        <v>0</v>
      </c>
    </row>
    <row r="26" spans="1:4" ht="12.75">
      <c r="A26" s="3" t="s">
        <v>182</v>
      </c>
      <c r="C26" s="3" t="s">
        <v>196</v>
      </c>
      <c r="D26" s="41">
        <f>IF(C26="týdně",B26*4.33,(IF(C26="měsíčně",1*B26,(IF(C26="čtvrtletně",B26/3,(IF(C26="pololetně",B26/6,(IF(C26="ročně",B26/12,NA)))))))))</f>
        <v>0</v>
      </c>
    </row>
    <row r="27" spans="1:4" ht="12.75">
      <c r="A27" s="77" t="s">
        <v>252</v>
      </c>
      <c r="C27" s="3" t="s">
        <v>196</v>
      </c>
      <c r="D27" s="41">
        <f>IF(C27="týdně",B27*4.33,(IF(C27="měsíčně",1*B27,(IF(C27="čtvrtletně",B27/3,(IF(C27="pololetně",B27/6,(IF(C27="ročně",B27/12,NA)))))))))</f>
        <v>0</v>
      </c>
    </row>
    <row r="28" spans="1:4" ht="13.5" thickBot="1">
      <c r="A28" s="2" t="s">
        <v>54</v>
      </c>
      <c r="B28" s="31"/>
      <c r="C28" s="2" t="s">
        <v>192</v>
      </c>
      <c r="D28" s="43">
        <f>IF(C28="týdně",B28*4.33,(IF(C28="měsíčně",1*B28,(IF(C28="čtvrtletně",B28/3,(IF(C28="pololetně",B28/6,(IF(C28="ročně",B28/12,NA)))))))))</f>
        <v>0</v>
      </c>
    </row>
    <row r="29" spans="1:4" s="10" customFormat="1" ht="14.25" thickBot="1" thickTop="1">
      <c r="A29" s="13" t="s">
        <v>14</v>
      </c>
      <c r="B29" s="32"/>
      <c r="C29" s="13"/>
      <c r="D29" s="44">
        <f>SUM(D21:D28)</f>
        <v>0</v>
      </c>
    </row>
    <row r="30" spans="2:4" s="10" customFormat="1" ht="13.5" thickBot="1">
      <c r="B30" s="30"/>
      <c r="D30" s="42"/>
    </row>
    <row r="31" spans="1:4" ht="13.5" thickBot="1">
      <c r="A31" s="45" t="s">
        <v>198</v>
      </c>
      <c r="B31" s="46"/>
      <c r="C31" s="47"/>
      <c r="D31" s="48">
        <f>D12+D18+D29</f>
        <v>0</v>
      </c>
    </row>
    <row r="32" spans="1:4" ht="12.75">
      <c r="A32" s="10"/>
      <c r="D32" s="65"/>
    </row>
    <row r="33" ht="30" customHeight="1" thickBot="1"/>
    <row r="34" spans="1:4" s="21" customFormat="1" ht="19.5" customHeight="1">
      <c r="A34" s="4" t="s">
        <v>164</v>
      </c>
      <c r="B34" s="29"/>
      <c r="C34" s="27"/>
      <c r="D34" s="5"/>
    </row>
    <row r="35" spans="1:4" ht="25.5">
      <c r="A35" s="3" t="s">
        <v>165</v>
      </c>
      <c r="D35" s="6"/>
    </row>
    <row r="36" ht="12.75">
      <c r="D36" s="6"/>
    </row>
    <row r="37" spans="1:4" ht="12.75">
      <c r="A37" s="3" t="s">
        <v>166</v>
      </c>
      <c r="C37" s="3" t="s">
        <v>192</v>
      </c>
      <c r="D37" s="41">
        <f>IF(C37="týdně",B37*4.33,(IF(C37="měsíčně",1*B37,(IF(C37="čtvrtletně",B37/3,(IF(C37="pololetně",B37/6,(IF(C37="ročně",B37/12,NA)))))))))</f>
        <v>0</v>
      </c>
    </row>
    <row r="38" spans="1:4" ht="12.75">
      <c r="A38" s="3" t="s">
        <v>167</v>
      </c>
      <c r="C38" s="3" t="s">
        <v>192</v>
      </c>
      <c r="D38" s="41">
        <f>IF(C38="týdně",B38*4.33,(IF(C38="měsíčně",1*B38,(IF(C38="čtvrtletně",B38/3,(IF(C38="pololetně",B38/6,(IF(C38="ročně",B38/12,NA)))))))))</f>
        <v>0</v>
      </c>
    </row>
    <row r="39" spans="1:4" ht="12.75">
      <c r="A39" s="3" t="s">
        <v>223</v>
      </c>
      <c r="C39" s="3" t="s">
        <v>192</v>
      </c>
      <c r="D39" s="41">
        <f>IF(C39="týdně",B39*4.33,(IF(C39="měsíčně",1*B39,(IF(C39="čtvrtletně",B39/3,(IF(C39="pololetně",B39/6,(IF(C39="ročně",B39/12,NA)))))))))</f>
        <v>0</v>
      </c>
    </row>
    <row r="40" spans="1:4" ht="12.75">
      <c r="A40" s="3" t="s">
        <v>168</v>
      </c>
      <c r="C40" s="3" t="s">
        <v>192</v>
      </c>
      <c r="D40" s="41">
        <f>IF(C40="týdně",B40*4.33,(IF(C40="měsíčně",1*B40,(IF(C40="čtvrtletně",B40/3,(IF(C40="pololetně",B40/6,(IF(C40="ročně",B40/12,NA)))))))))</f>
        <v>0</v>
      </c>
    </row>
    <row r="41" spans="1:4" ht="12.75">
      <c r="A41" s="3" t="s">
        <v>169</v>
      </c>
      <c r="C41" s="3" t="s">
        <v>192</v>
      </c>
      <c r="D41" s="41">
        <f>IF(C41="týdně",B41*4.33,(IF(C41="měsíčně",1*B41,(IF(C41="čtvrtletně",B41/3,(IF(C41="pololetně",B41/6,(IF(C41="ročně",B41/12,NA)))))))))</f>
        <v>0</v>
      </c>
    </row>
    <row r="42" spans="1:4" ht="13.5" thickBot="1">
      <c r="A42" s="2" t="s">
        <v>54</v>
      </c>
      <c r="B42" s="31"/>
      <c r="C42" s="2" t="s">
        <v>192</v>
      </c>
      <c r="D42" s="43">
        <f>IF(C42="týdně",B42*4.33,(IF(C42="měsíčně",1*B42,(IF(C42="čtvrtletně",B42/3,(IF(C42="pololetně",B42/6,(IF(C42="ročně",B42/12,NA)))))))))</f>
        <v>0</v>
      </c>
    </row>
    <row r="43" spans="1:4" ht="14.25" thickBot="1" thickTop="1">
      <c r="A43" s="13" t="s">
        <v>170</v>
      </c>
      <c r="B43" s="32"/>
      <c r="C43" s="13"/>
      <c r="D43" s="44">
        <f>SUM(D37:D42)</f>
        <v>0</v>
      </c>
    </row>
    <row r="44" ht="13.5" thickBot="1">
      <c r="B44" s="30"/>
    </row>
    <row r="45" spans="1:4" s="10" customFormat="1" ht="15.75" customHeight="1" thickBot="1">
      <c r="A45" s="63" t="s">
        <v>244</v>
      </c>
      <c r="B45" s="56"/>
      <c r="C45" s="45"/>
      <c r="D45" s="48">
        <f>D31+D43</f>
        <v>0</v>
      </c>
    </row>
  </sheetData>
  <sheetProtection/>
  <dataValidations count="1">
    <dataValidation type="list" allowBlank="1" showInputMessage="1" showErrorMessage="1" sqref="C37:C42 C21:C28 C5:C12 C15:C17">
      <formula1>Období</formula1>
    </dataValidation>
  </dataValidations>
  <printOptions gridLines="1"/>
  <pageMargins left="0.7874015748031497" right="0.5511811023622047" top="0.9055118110236221" bottom="0.984251968503937" header="0.5118110236220472" footer="0.5118110236220472"/>
  <pageSetup fitToHeight="1" fitToWidth="1" horizontalDpi="300" verticalDpi="300" orientation="portrait" paperSize="9" scale="82" r:id="rId1"/>
  <headerFooter alignWithMargins="0">
    <oddHeader>&amp;L&amp;F&amp;C&amp;A</oddHeader>
    <oddFooter>&amp;C&amp;D&amp;RPage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98"/>
  <sheetViews>
    <sheetView zoomScalePageLayoutView="0" workbookViewId="0" topLeftCell="A1">
      <selection activeCell="A87" sqref="A87"/>
    </sheetView>
  </sheetViews>
  <sheetFormatPr defaultColWidth="9.140625" defaultRowHeight="13.5" customHeight="1"/>
  <cols>
    <col min="1" max="1" width="70.7109375" style="3" customWidth="1"/>
    <col min="2" max="2" width="12.7109375" style="22" customWidth="1"/>
    <col min="3" max="3" width="12.7109375" style="3" customWidth="1"/>
    <col min="4" max="4" width="12.7109375" style="22" customWidth="1"/>
    <col min="5" max="5" width="30.140625" style="3" bestFit="1" customWidth="1"/>
    <col min="6" max="8" width="9.28125" style="3" hidden="1" customWidth="1"/>
    <col min="9" max="16384" width="9.140625" style="3" customWidth="1"/>
  </cols>
  <sheetData>
    <row r="1" spans="1:8" s="20" customFormat="1" ht="19.5" customHeight="1">
      <c r="A1" s="26" t="s">
        <v>68</v>
      </c>
      <c r="B1" s="33"/>
      <c r="C1" s="4"/>
      <c r="D1" s="33"/>
      <c r="E1" s="28"/>
      <c r="F1" s="26"/>
      <c r="G1" s="4"/>
      <c r="H1" s="28"/>
    </row>
    <row r="2" spans="1:8" ht="27" customHeight="1">
      <c r="A2" s="81" t="s">
        <v>70</v>
      </c>
      <c r="B2" s="85"/>
      <c r="C2" s="85"/>
      <c r="D2" s="85"/>
      <c r="E2" s="86"/>
      <c r="F2" s="7"/>
      <c r="H2" s="6"/>
    </row>
    <row r="3" spans="1:8" ht="25.5" customHeight="1">
      <c r="A3" s="7"/>
      <c r="B3" s="30" t="s">
        <v>0</v>
      </c>
      <c r="C3" s="10" t="s">
        <v>52</v>
      </c>
      <c r="D3" s="10" t="s">
        <v>53</v>
      </c>
      <c r="E3" s="11" t="s">
        <v>269</v>
      </c>
      <c r="F3" s="53" t="s">
        <v>103</v>
      </c>
      <c r="G3" s="54" t="s">
        <v>105</v>
      </c>
      <c r="H3" s="55" t="s">
        <v>104</v>
      </c>
    </row>
    <row r="4" spans="1:8" s="10" customFormat="1" ht="13.5" customHeight="1">
      <c r="A4" s="9" t="s">
        <v>84</v>
      </c>
      <c r="B4" s="30"/>
      <c r="D4" s="30"/>
      <c r="E4" s="11"/>
      <c r="F4" s="9"/>
      <c r="H4" s="11"/>
    </row>
    <row r="5" spans="1:8" ht="13.5" customHeight="1">
      <c r="A5" s="7" t="s">
        <v>15</v>
      </c>
      <c r="C5" s="3" t="s">
        <v>193</v>
      </c>
      <c r="D5" s="22">
        <f>IF(C5="týdně",B5*4.33,IF(C5="čtrnáctidenně",2.166*B5,(IF(C5="měsíčně",1*B5,(IF(C5="čtvrtletně",B5/3,(IF(C5="pololetně",B5/6,(IF(C5="ročně",B5/12,NA))))))))))</f>
        <v>0</v>
      </c>
      <c r="E5" s="6" t="s">
        <v>103</v>
      </c>
      <c r="F5" s="50">
        <f>IF(E5="účty, složenky a pravidelné výdaje",D5,0)</f>
        <v>0</v>
      </c>
      <c r="G5" s="22">
        <f>IF(E5="úspory a velké výdaje",D5,0)</f>
        <v>0</v>
      </c>
      <c r="H5" s="41">
        <f>IF(E5="běžné výdaje",D5,0)</f>
        <v>0</v>
      </c>
    </row>
    <row r="6" spans="1:8" ht="13.5" customHeight="1">
      <c r="A6" s="7" t="s">
        <v>183</v>
      </c>
      <c r="C6" s="3" t="s">
        <v>192</v>
      </c>
      <c r="D6" s="22">
        <f>IF(C6="týdně",B6*4.33,IF(C6="čtrnáctidenně",2.166*B6,(IF(C6="měsíčně",1*B6,(IF(C6="čtvrtletně",B6/3,(IF(C6="pololetně",B6/6,(IF(C6="ročně",B6/12,NA))))))))))</f>
        <v>0</v>
      </c>
      <c r="E6" s="6" t="s">
        <v>103</v>
      </c>
      <c r="F6" s="50">
        <f aca="true" t="shared" si="0" ref="F6:F15">IF(E6="účty, složenky a pravidelné výdaje",D6,0)</f>
        <v>0</v>
      </c>
      <c r="G6" s="22">
        <f aca="true" t="shared" si="1" ref="G6:G15">IF(E6="úspory a velké výdaje",D6,0)</f>
        <v>0</v>
      </c>
      <c r="H6" s="41">
        <f aca="true" t="shared" si="2" ref="H6:H15">IF(E6="běžné výdaje",D6,0)</f>
        <v>0</v>
      </c>
    </row>
    <row r="7" spans="1:8" ht="13.5" customHeight="1">
      <c r="A7" s="7" t="s">
        <v>239</v>
      </c>
      <c r="C7" s="3" t="s">
        <v>194</v>
      </c>
      <c r="D7" s="22">
        <f>IF(C7="týdně",B7*4.33,IF(C7="čtrnáctidenně",2.166*B7,(IF(C7="měsíčně",1*B7,(IF(C7="čtvrtletně",B7/3,(IF(C7="pololetně",B7/6,(IF(C7="ročně",B7/12,NA))))))))))</f>
        <v>0</v>
      </c>
      <c r="E7" s="6" t="s">
        <v>103</v>
      </c>
      <c r="F7" s="50">
        <f t="shared" si="0"/>
        <v>0</v>
      </c>
      <c r="G7" s="22">
        <f t="shared" si="1"/>
        <v>0</v>
      </c>
      <c r="H7" s="41">
        <f t="shared" si="2"/>
        <v>0</v>
      </c>
    </row>
    <row r="8" spans="1:8" ht="13.5" customHeight="1">
      <c r="A8" s="7" t="s">
        <v>225</v>
      </c>
      <c r="C8" s="3" t="s">
        <v>196</v>
      </c>
      <c r="D8" s="22">
        <f>IF(C8="týdně",B8*4.33,IF(C8="čtrnáctidenně",2.166*B8,(IF(C8="měsíčně",1*B8,(IF(C8="čtvrtletně",B8/3,(IF(C8="pololetně",B8/6,(IF(C8="ročně",B8/12,NA))))))))))</f>
        <v>0</v>
      </c>
      <c r="E8" s="6" t="s">
        <v>103</v>
      </c>
      <c r="F8" s="50">
        <f>IF(E8="účty, složenky a pravidelné výdaje",D8,0)</f>
        <v>0</v>
      </c>
      <c r="G8" s="22">
        <f>IF(E8="úspory a velké výdaje",D8,0)</f>
        <v>0</v>
      </c>
      <c r="H8" s="41">
        <f>IF(E8="běžné výdaje",D8,0)</f>
        <v>0</v>
      </c>
    </row>
    <row r="9" spans="1:8" ht="13.5" customHeight="1">
      <c r="A9" s="7" t="s">
        <v>17</v>
      </c>
      <c r="C9" s="3" t="s">
        <v>192</v>
      </c>
      <c r="D9" s="22">
        <f>IF(C9="týdně",B9*4.33,IF(C9="čtrnáctidenně",2.166*B9,(IF(C9="měsíčně",1*B9,(IF(C9="čtvrtletně",B9/3,(IF(C9="pololetně",B9/6,(IF(C9="ročně",B9/12,NA))))))))))</f>
        <v>0</v>
      </c>
      <c r="E9" s="6" t="s">
        <v>103</v>
      </c>
      <c r="F9" s="50">
        <f t="shared" si="0"/>
        <v>0</v>
      </c>
      <c r="G9" s="22">
        <f t="shared" si="1"/>
        <v>0</v>
      </c>
      <c r="H9" s="41">
        <f t="shared" si="2"/>
        <v>0</v>
      </c>
    </row>
    <row r="10" spans="1:8" ht="13.5" customHeight="1">
      <c r="A10" s="7" t="s">
        <v>16</v>
      </c>
      <c r="C10" s="3" t="s">
        <v>192</v>
      </c>
      <c r="D10" s="22">
        <f>IF(C10="týdně",B10*4.33,IF(C10="čtrnáctidenně",2.166*B10,(IF(C10="měsíčně",1*B10,(IF(C10="čtvrtletně",B10/3,(IF(C10="pololetně",B10/6,(IF(C10="ročně",B10/12,NA))))))))))</f>
        <v>0</v>
      </c>
      <c r="E10" s="6" t="s">
        <v>103</v>
      </c>
      <c r="F10" s="50">
        <f t="shared" si="0"/>
        <v>0</v>
      </c>
      <c r="G10" s="22">
        <f t="shared" si="1"/>
        <v>0</v>
      </c>
      <c r="H10" s="41">
        <f t="shared" si="2"/>
        <v>0</v>
      </c>
    </row>
    <row r="11" spans="1:8" ht="13.5" customHeight="1">
      <c r="A11" s="7" t="s">
        <v>69</v>
      </c>
      <c r="C11" s="3" t="s">
        <v>192</v>
      </c>
      <c r="D11" s="22">
        <f>IF(C11="týdně",B11*4.33,IF(C11="čtrnáctidenně",2.166*B11,(IF(C11="měsíčně",1*B11,(IF(C11="čtvrtletně",B11/3,(IF(C11="pololetně",B11/6,(IF(C11="ročně",B11/12,NA))))))))))</f>
        <v>0</v>
      </c>
      <c r="E11" s="6" t="s">
        <v>103</v>
      </c>
      <c r="F11" s="50">
        <f t="shared" si="0"/>
        <v>0</v>
      </c>
      <c r="G11" s="22">
        <f t="shared" si="1"/>
        <v>0</v>
      </c>
      <c r="H11" s="41">
        <f t="shared" si="2"/>
        <v>0</v>
      </c>
    </row>
    <row r="12" spans="1:8" ht="13.5" customHeight="1">
      <c r="A12" s="7" t="s">
        <v>19</v>
      </c>
      <c r="C12" s="3" t="s">
        <v>195</v>
      </c>
      <c r="D12" s="22">
        <f>IF(C12="týdně",B12*4.33,IF(C12="čtrnáctidenně",2.166*B12,(IF(C12="měsíčně",1*B12,(IF(C12="čtvrtletně",B12/3,(IF(C12="pololetně",B12/6,(IF(C12="ročně",B12/12,NA))))))))))</f>
        <v>0</v>
      </c>
      <c r="E12" s="6" t="s">
        <v>103</v>
      </c>
      <c r="F12" s="50">
        <f t="shared" si="0"/>
        <v>0</v>
      </c>
      <c r="G12" s="22">
        <f t="shared" si="1"/>
        <v>0</v>
      </c>
      <c r="H12" s="41">
        <f t="shared" si="2"/>
        <v>0</v>
      </c>
    </row>
    <row r="13" spans="1:8" ht="13.5" customHeight="1">
      <c r="A13" s="7" t="s">
        <v>18</v>
      </c>
      <c r="C13" s="3" t="s">
        <v>192</v>
      </c>
      <c r="D13" s="22">
        <f>IF(C13="týdně",B13*4.33,IF(C13="čtrnáctidenně",2.166*B13,(IF(C13="měsíčně",1*B13,(IF(C13="čtvrtletně",B13/3,(IF(C13="pololetně",B13/6,(IF(C13="ročně",B13/12,NA))))))))))</f>
        <v>0</v>
      </c>
      <c r="E13" s="6" t="s">
        <v>104</v>
      </c>
      <c r="F13" s="50">
        <f>IF(E13="účty, složenky a pravidelné výdaje",D13,0)</f>
        <v>0</v>
      </c>
      <c r="G13" s="22">
        <f>IF(E13="úspory a velké výdaje",D13,0)</f>
        <v>0</v>
      </c>
      <c r="H13" s="41">
        <f>IF(E13="běžné výdaje",D13,0)</f>
        <v>0</v>
      </c>
    </row>
    <row r="14" spans="1:8" ht="13.5" customHeight="1">
      <c r="A14" s="7" t="s">
        <v>199</v>
      </c>
      <c r="C14" s="3" t="s">
        <v>196</v>
      </c>
      <c r="D14" s="22">
        <f>IF(C14="týdně",B14*4.33,IF(C14="čtrnáctidenně",2.166*B14,(IF(C14="měsíčně",1*B14,(IF(C14="čtvrtletně",B14/3,(IF(C14="pololetně",B14/6,(IF(C14="ročně",B14/12,NA))))))))))</f>
        <v>0</v>
      </c>
      <c r="E14" s="6" t="s">
        <v>103</v>
      </c>
      <c r="F14" s="50">
        <f>IF(E14="účty, složenky a pravidelné výdaje",D14,0)</f>
        <v>0</v>
      </c>
      <c r="G14" s="22">
        <f>IF(E14="úspory a velké výdaje",D14,0)</f>
        <v>0</v>
      </c>
      <c r="H14" s="41">
        <f>IF(E14="běžné výdaje",D14,0)</f>
        <v>0</v>
      </c>
    </row>
    <row r="15" spans="1:8" ht="13.5" thickBot="1">
      <c r="A15" s="49" t="s">
        <v>54</v>
      </c>
      <c r="B15" s="31"/>
      <c r="C15" s="2" t="s">
        <v>192</v>
      </c>
      <c r="D15" s="31">
        <f>IF(C15="týdně",B15*4.33,IF(C15="čtrnáctidenně",2.166*B15,(IF(C15="měsíčně",1*B15,(IF(C15="čtvrtletně",B15/3,(IF(C15="pololetně",B15/6,(IF(C15="ročně",B15/12,NA))))))))))</f>
        <v>0</v>
      </c>
      <c r="E15" s="8" t="s">
        <v>103</v>
      </c>
      <c r="F15" s="58">
        <f t="shared" si="0"/>
        <v>0</v>
      </c>
      <c r="G15" s="31">
        <f t="shared" si="1"/>
        <v>0</v>
      </c>
      <c r="H15" s="43">
        <f t="shared" si="2"/>
        <v>0</v>
      </c>
    </row>
    <row r="16" spans="1:8" s="10" customFormat="1" ht="13.5" customHeight="1" thickBot="1" thickTop="1">
      <c r="A16" s="12" t="s">
        <v>85</v>
      </c>
      <c r="B16" s="32"/>
      <c r="C16" s="13"/>
      <c r="D16" s="32">
        <f>SUM(D5:D15)</f>
        <v>0</v>
      </c>
      <c r="E16" s="14"/>
      <c r="F16" s="9"/>
      <c r="H16" s="11"/>
    </row>
    <row r="17" spans="2:4" s="10" customFormat="1" ht="13.5" customHeight="1">
      <c r="B17" s="30"/>
      <c r="D17" s="30"/>
    </row>
    <row r="18" ht="13.5" customHeight="1" thickBot="1"/>
    <row r="19" spans="1:8" s="20" customFormat="1" ht="19.5" customHeight="1">
      <c r="A19" s="26" t="s">
        <v>71</v>
      </c>
      <c r="B19" s="33"/>
      <c r="C19" s="4"/>
      <c r="D19" s="33"/>
      <c r="E19" s="28"/>
      <c r="F19" s="51"/>
      <c r="H19" s="52"/>
    </row>
    <row r="20" spans="1:8" ht="13.5" customHeight="1">
      <c r="A20" s="84" t="s">
        <v>253</v>
      </c>
      <c r="B20" s="82"/>
      <c r="C20" s="82"/>
      <c r="D20" s="82"/>
      <c r="E20" s="83"/>
      <c r="F20" s="7"/>
      <c r="H20" s="6"/>
    </row>
    <row r="21" spans="1:8" ht="25.5" customHeight="1">
      <c r="A21" s="7"/>
      <c r="B21" s="30" t="s">
        <v>0</v>
      </c>
      <c r="C21" s="10" t="s">
        <v>52</v>
      </c>
      <c r="D21" s="10" t="s">
        <v>53</v>
      </c>
      <c r="E21" s="11" t="s">
        <v>269</v>
      </c>
      <c r="F21" s="7"/>
      <c r="H21" s="6"/>
    </row>
    <row r="22" spans="1:8" s="10" customFormat="1" ht="13.5" customHeight="1">
      <c r="A22" s="9" t="s">
        <v>86</v>
      </c>
      <c r="B22" s="30"/>
      <c r="D22" s="30"/>
      <c r="E22" s="11"/>
      <c r="F22" s="9"/>
      <c r="H22" s="11"/>
    </row>
    <row r="23" spans="1:8" ht="13.5" customHeight="1">
      <c r="A23" s="7" t="s">
        <v>64</v>
      </c>
      <c r="C23" s="3" t="s">
        <v>192</v>
      </c>
      <c r="D23" s="22">
        <f>IF(C23="týdně",B23*4.33,IF(C23="čtrnáctidenně",2.166*B23,(IF(C23="měsíčně",1*B23,(IF(C23="čtvrtletně",B23/3,(IF(C23="pololetně",B23/6,(IF(C23="ročně",B23/12,NA))))))))))</f>
        <v>0</v>
      </c>
      <c r="E23" s="6" t="s">
        <v>103</v>
      </c>
      <c r="F23" s="50">
        <f>IF(E23="účty, složenky a pravidelné výdaje",D23,0)</f>
        <v>0</v>
      </c>
      <c r="G23" s="22">
        <f>IF(E23="úspory a velké výdaje",D23,0)</f>
        <v>0</v>
      </c>
      <c r="H23" s="41">
        <f>IF(E23="běžné výdaje",D23,0)</f>
        <v>0</v>
      </c>
    </row>
    <row r="24" spans="1:8" ht="13.5" customHeight="1">
      <c r="A24" s="7" t="s">
        <v>63</v>
      </c>
      <c r="C24" s="3" t="s">
        <v>192</v>
      </c>
      <c r="D24" s="22">
        <f>IF(C24="týdně",B24*4.33,IF(C24="čtrnáctidenně",2.166*B24,(IF(C24="měsíčně",1*B24,(IF(C24="čtvrtletně",B24/3,(IF(C24="pololetně",B24/6,(IF(C24="ročně",B24/12,NA))))))))))</f>
        <v>0</v>
      </c>
      <c r="E24" s="6" t="s">
        <v>103</v>
      </c>
      <c r="F24" s="50">
        <f>IF(E24="účty, složenky a pravidelné výdaje",D24,0)</f>
        <v>0</v>
      </c>
      <c r="G24" s="22">
        <f>IF(E24="úspory a velké výdaje",D24,0)</f>
        <v>0</v>
      </c>
      <c r="H24" s="41">
        <f>IF(E24="běžné výdaje",D24,0)</f>
        <v>0</v>
      </c>
    </row>
    <row r="25" spans="1:8" ht="13.5" customHeight="1">
      <c r="A25" s="7" t="s">
        <v>230</v>
      </c>
      <c r="C25" s="3" t="s">
        <v>192</v>
      </c>
      <c r="D25" s="22">
        <f>IF(C25="týdně",B25*4.33,IF(C25="čtrnáctidenně",2.166*B25,(IF(C25="měsíčně",1*B25,(IF(C25="čtvrtletně",B25/3,(IF(C25="pololetně",B25/6,(IF(C25="ročně",B25/12,NA))))))))))</f>
        <v>0</v>
      </c>
      <c r="E25" s="6" t="s">
        <v>104</v>
      </c>
      <c r="F25" s="50">
        <f>IF(E25="účty, složenky a pravidelné výdaje",D25,0)</f>
        <v>0</v>
      </c>
      <c r="G25" s="22">
        <f>IF(E25="úspory a velké výdaje",D25,0)</f>
        <v>0</v>
      </c>
      <c r="H25" s="41">
        <f>IF(E25="běžné výdaje",D25,0)</f>
        <v>0</v>
      </c>
    </row>
    <row r="26" spans="1:8" ht="13.5" thickBot="1">
      <c r="A26" s="49" t="s">
        <v>54</v>
      </c>
      <c r="B26" s="31"/>
      <c r="C26" s="2" t="s">
        <v>192</v>
      </c>
      <c r="D26" s="31">
        <f>IF(C26="týdně",B26*4.33,IF(C26="čtrnáctidenně",2.166*B26,(IF(C26="měsíčně",1*B26,(IF(C26="čtvrtletně",B26/3,(IF(C26="pololetně",B26/6,(IF(C26="ročně",B26/12,NA))))))))))</f>
        <v>0</v>
      </c>
      <c r="E26" s="8" t="s">
        <v>104</v>
      </c>
      <c r="F26" s="50">
        <f>IF(E26="účty, složenky a pravidelné výdaje",D26,0)</f>
        <v>0</v>
      </c>
      <c r="G26" s="22">
        <f>IF(E26="úspory a velké výdaje",D26,0)</f>
        <v>0</v>
      </c>
      <c r="H26" s="41">
        <f>IF(E26="běžné výdaje",D26,0)</f>
        <v>0</v>
      </c>
    </row>
    <row r="27" spans="1:8" s="10" customFormat="1" ht="13.5" customHeight="1" thickTop="1">
      <c r="A27" s="9" t="s">
        <v>87</v>
      </c>
      <c r="B27" s="30"/>
      <c r="D27" s="30">
        <f>SUM(D23:D26)</f>
        <v>0</v>
      </c>
      <c r="E27" s="11"/>
      <c r="F27" s="9"/>
      <c r="H27" s="11"/>
    </row>
    <row r="28" spans="1:8" ht="13.5" customHeight="1">
      <c r="A28" s="7"/>
      <c r="E28" s="6"/>
      <c r="F28" s="7"/>
      <c r="H28" s="6"/>
    </row>
    <row r="29" spans="1:8" s="10" customFormat="1" ht="13.5" customHeight="1">
      <c r="A29" s="9" t="s">
        <v>254</v>
      </c>
      <c r="B29" s="30"/>
      <c r="D29" s="30"/>
      <c r="E29" s="11"/>
      <c r="F29" s="9"/>
      <c r="H29" s="11"/>
    </row>
    <row r="30" spans="1:8" ht="13.5" customHeight="1">
      <c r="A30" s="78" t="s">
        <v>256</v>
      </c>
      <c r="C30" s="3" t="s">
        <v>192</v>
      </c>
      <c r="D30" s="22">
        <f>IF(C30="týdně",B30*4.33,IF(C30="čtrnáctidenně",2.166*B30,(IF(C30="měsíčně",1*B30,(IF(C30="čtvrtletně",B30/3,(IF(C30="pololetně",B30/6,(IF(C30="ročně",B30/12,NA))))))))))</f>
        <v>0</v>
      </c>
      <c r="E30" s="6" t="s">
        <v>103</v>
      </c>
      <c r="F30" s="50">
        <f>IF(E30="účty, složenky a pravidelné výdaje",D30,0)</f>
        <v>0</v>
      </c>
      <c r="G30" s="22">
        <f>IF(E30="úspory a velké výdaje",D30,0)</f>
        <v>0</v>
      </c>
      <c r="H30" s="41">
        <f>IF(E30="běžné výdaje",D30,0)</f>
        <v>0</v>
      </c>
    </row>
    <row r="31" spans="1:8" ht="13.5" customHeight="1">
      <c r="A31" s="7" t="s">
        <v>81</v>
      </c>
      <c r="C31" s="3" t="s">
        <v>192</v>
      </c>
      <c r="D31" s="22">
        <f>IF(C31="týdně",B31*4.33,IF(C31="čtrnáctidenně",2.166*B31,(IF(C31="měsíčně",1*B31,(IF(C31="čtvrtletně",B31/3,(IF(C31="pololetně",B31/6,(IF(C31="ročně",B31/12,NA))))))))))</f>
        <v>0</v>
      </c>
      <c r="E31" s="6" t="s">
        <v>103</v>
      </c>
      <c r="F31" s="50">
        <f>IF(E31="účty, složenky a pravidelné výdaje",D31,0)</f>
        <v>0</v>
      </c>
      <c r="G31" s="22">
        <f>IF(E31="úspory a velké výdaje",D31,0)</f>
        <v>0</v>
      </c>
      <c r="H31" s="41">
        <f>IF(E31="běžné výdaje",D31,0)</f>
        <v>0</v>
      </c>
    </row>
    <row r="32" spans="1:8" ht="13.5" customHeight="1">
      <c r="A32" s="7" t="s">
        <v>20</v>
      </c>
      <c r="C32" s="3" t="s">
        <v>192</v>
      </c>
      <c r="D32" s="22">
        <f>IF(C32="týdně",B32*4.33,IF(C32="čtrnáctidenně",2.166*B32,(IF(C32="měsíčně",1*B32,(IF(C32="čtvrtletně",B32/3,(IF(C32="pololetně",B32/6,(IF(C32="ročně",B32/12,NA))))))))))</f>
        <v>0</v>
      </c>
      <c r="E32" s="6" t="s">
        <v>103</v>
      </c>
      <c r="F32" s="50">
        <f>IF(E32="účty, složenky a pravidelné výdaje",D32,0)</f>
        <v>0</v>
      </c>
      <c r="G32" s="22">
        <f>IF(E32="úspory a velké výdaje",D32,0)</f>
        <v>0</v>
      </c>
      <c r="H32" s="41">
        <f>IF(E32="běžné výdaje",D32,0)</f>
        <v>0</v>
      </c>
    </row>
    <row r="33" spans="1:8" ht="13.5" thickBot="1">
      <c r="A33" s="49" t="s">
        <v>54</v>
      </c>
      <c r="B33" s="31"/>
      <c r="C33" s="2" t="s">
        <v>192</v>
      </c>
      <c r="D33" s="31">
        <f>IF(C33="týdně",B33*4.33,IF(C33="čtrnáctidenně",2.166*B33,(IF(C33="měsíčně",1*B33,(IF(C33="čtvrtletně",B33/3,(IF(C33="pololetně",B33/6,(IF(C33="ročně",B33/12,NA))))))))))</f>
        <v>0</v>
      </c>
      <c r="E33" s="8" t="s">
        <v>103</v>
      </c>
      <c r="F33" s="50">
        <f>IF(E33="účty, složenky a pravidelné výdaje",D33,0)</f>
        <v>0</v>
      </c>
      <c r="G33" s="22">
        <f>IF(E33="úspory a velké výdaje",D33,0)</f>
        <v>0</v>
      </c>
      <c r="H33" s="41">
        <f>IF(E33="běžné výdaje",D33,0)</f>
        <v>0</v>
      </c>
    </row>
    <row r="34" spans="1:8" s="10" customFormat="1" ht="13.5" customHeight="1" thickTop="1">
      <c r="A34" s="9" t="s">
        <v>255</v>
      </c>
      <c r="B34" s="30"/>
      <c r="D34" s="30">
        <f>SUM(D30:D33)</f>
        <v>0</v>
      </c>
      <c r="E34" s="11"/>
      <c r="F34" s="9"/>
      <c r="H34" s="11"/>
    </row>
    <row r="35" spans="1:8" ht="13.5" customHeight="1">
      <c r="A35" s="7"/>
      <c r="E35" s="6"/>
      <c r="F35" s="7"/>
      <c r="H35" s="6"/>
    </row>
    <row r="36" spans="1:8" s="10" customFormat="1" ht="13.5" customHeight="1">
      <c r="A36" s="9" t="s">
        <v>82</v>
      </c>
      <c r="B36" s="30"/>
      <c r="D36" s="30"/>
      <c r="E36" s="11"/>
      <c r="F36" s="9"/>
      <c r="H36" s="11"/>
    </row>
    <row r="37" spans="1:8" ht="13.5" customHeight="1">
      <c r="A37" s="7" t="s">
        <v>59</v>
      </c>
      <c r="C37" s="3" t="s">
        <v>196</v>
      </c>
      <c r="D37" s="22">
        <f>IF(C37="týdně",B37*4.33,IF(C37="čtrnáctidenně",2.166*B37,(IF(C37="měsíčně",1*B37,(IF(C37="čtvrtletně",B37/3,(IF(C37="pololetně",B37/6,(IF(C37="ročně",B37/12,NA))))))))))</f>
        <v>0</v>
      </c>
      <c r="E37" s="6" t="s">
        <v>103</v>
      </c>
      <c r="F37" s="50">
        <f>IF(E37="účty, složenky a pravidelné výdaje",D37,0)</f>
        <v>0</v>
      </c>
      <c r="G37" s="22">
        <f>IF(E37="úspory a velké výdaje",D37,0)</f>
        <v>0</v>
      </c>
      <c r="H37" s="41">
        <f>IF(E37="běžné výdaje",D37,0)</f>
        <v>0</v>
      </c>
    </row>
    <row r="38" spans="1:8" ht="13.5" customHeight="1">
      <c r="A38" s="7" t="s">
        <v>60</v>
      </c>
      <c r="C38" s="3" t="s">
        <v>192</v>
      </c>
      <c r="D38" s="22">
        <f>IF(C38="týdně",B38*4.33,IF(C38="čtrnáctidenně",2.166*B38,(IF(C38="měsíčně",1*B38,(IF(C38="čtvrtletně",B38/3,(IF(C38="pololetně",B38/6,(IF(C38="ročně",B38/12,NA))))))))))</f>
        <v>0</v>
      </c>
      <c r="E38" s="6" t="s">
        <v>103</v>
      </c>
      <c r="F38" s="50">
        <f>IF(E38="účty, složenky a pravidelné výdaje",D38,0)</f>
        <v>0</v>
      </c>
      <c r="G38" s="22">
        <f>IF(E38="úspory a velké výdaje",D38,0)</f>
        <v>0</v>
      </c>
      <c r="H38" s="41">
        <f>IF(E38="běžné výdaje",D38,0)</f>
        <v>0</v>
      </c>
    </row>
    <row r="39" spans="1:8" ht="13.5" customHeight="1">
      <c r="A39" s="7" t="s">
        <v>58</v>
      </c>
      <c r="C39" s="3" t="s">
        <v>196</v>
      </c>
      <c r="D39" s="22">
        <f>IF(C39="týdně",B39*4.33,IF(C39="čtrnáctidenně",2.166*B39,(IF(C39="měsíčně",1*B39,(IF(C39="čtvrtletně",B39/3,(IF(C39="pololetně",B39/6,(IF(C39="ročně",B39/12,NA))))))))))</f>
        <v>0</v>
      </c>
      <c r="E39" s="6" t="s">
        <v>104</v>
      </c>
      <c r="F39" s="50">
        <f>IF(E39="účty, složenky a pravidelné výdaje",D39,0)</f>
        <v>0</v>
      </c>
      <c r="G39" s="22">
        <f>IF(E39="úspory a velké výdaje",D39,0)</f>
        <v>0</v>
      </c>
      <c r="H39" s="41">
        <f>IF(E39="běžné výdaje",D39,0)</f>
        <v>0</v>
      </c>
    </row>
    <row r="40" spans="1:8" ht="13.5" thickBot="1">
      <c r="A40" s="49" t="s">
        <v>54</v>
      </c>
      <c r="B40" s="31"/>
      <c r="C40" s="2" t="s">
        <v>192</v>
      </c>
      <c r="D40" s="31">
        <f>IF(C40="týdně",B40*4.33,IF(C40="čtrnáctidenně",2.166*B40,(IF(C40="měsíčně",1*B40,(IF(C40="čtvrtletně",B40/3,(IF(C40="pololetně",B40/6,(IF(C40="ročně",B40/12,NA))))))))))</f>
        <v>0</v>
      </c>
      <c r="E40" s="8" t="s">
        <v>104</v>
      </c>
      <c r="F40" s="58">
        <f>IF(E40="účty, složenky a pravidelné výdaje",D40,0)</f>
        <v>0</v>
      </c>
      <c r="G40" s="31">
        <f>IF(E40="úspory a velké výdaje",D40,0)</f>
        <v>0</v>
      </c>
      <c r="H40" s="43">
        <f>IF(E40="běžné výdaje",D40,0)</f>
        <v>0</v>
      </c>
    </row>
    <row r="41" spans="1:8" s="10" customFormat="1" ht="13.5" customHeight="1" thickBot="1" thickTop="1">
      <c r="A41" s="12" t="s">
        <v>83</v>
      </c>
      <c r="B41" s="32"/>
      <c r="C41" s="13"/>
      <c r="D41" s="32">
        <f>SUM(D37:D40)</f>
        <v>0</v>
      </c>
      <c r="E41" s="14"/>
      <c r="F41" s="9"/>
      <c r="H41" s="11"/>
    </row>
    <row r="42" spans="1:8" s="10" customFormat="1" ht="13.5" customHeight="1" thickBot="1">
      <c r="A42" s="63" t="s">
        <v>200</v>
      </c>
      <c r="B42" s="56"/>
      <c r="C42" s="45"/>
      <c r="D42" s="56">
        <f>D27+D34+D41</f>
        <v>0</v>
      </c>
      <c r="E42" s="64"/>
      <c r="F42" s="9"/>
      <c r="H42" s="11"/>
    </row>
    <row r="43" spans="2:4" s="10" customFormat="1" ht="13.5" customHeight="1">
      <c r="B43" s="30"/>
      <c r="D43" s="30"/>
    </row>
    <row r="44" ht="13.5" customHeight="1" thickBot="1"/>
    <row r="45" spans="1:8" s="20" customFormat="1" ht="19.5" customHeight="1">
      <c r="A45" s="26" t="s">
        <v>249</v>
      </c>
      <c r="B45" s="33"/>
      <c r="C45" s="4"/>
      <c r="D45" s="33"/>
      <c r="E45" s="28"/>
      <c r="F45" s="51"/>
      <c r="H45" s="52"/>
    </row>
    <row r="46" spans="1:8" ht="13.5" customHeight="1">
      <c r="A46" s="81" t="s">
        <v>251</v>
      </c>
      <c r="B46" s="82"/>
      <c r="C46" s="82"/>
      <c r="D46" s="82"/>
      <c r="E46" s="83"/>
      <c r="F46" s="7"/>
      <c r="H46" s="6"/>
    </row>
    <row r="47" spans="1:8" ht="25.5" customHeight="1">
      <c r="A47" s="7"/>
      <c r="B47" s="30" t="s">
        <v>0</v>
      </c>
      <c r="C47" s="10" t="s">
        <v>52</v>
      </c>
      <c r="D47" s="10" t="s">
        <v>53</v>
      </c>
      <c r="E47" s="11" t="s">
        <v>269</v>
      </c>
      <c r="F47" s="7"/>
      <c r="H47" s="6"/>
    </row>
    <row r="48" spans="1:8" s="10" customFormat="1" ht="13.5" customHeight="1">
      <c r="A48" s="9" t="s">
        <v>72</v>
      </c>
      <c r="B48" s="30"/>
      <c r="D48" s="30"/>
      <c r="E48" s="11"/>
      <c r="F48" s="9"/>
      <c r="H48" s="11"/>
    </row>
    <row r="49" spans="1:8" ht="13.5" customHeight="1">
      <c r="A49" s="7" t="s">
        <v>185</v>
      </c>
      <c r="C49" s="3" t="s">
        <v>192</v>
      </c>
      <c r="D49" s="22">
        <f>IF(C49="týdně",B49*4.33,IF(C49="čtrnáctidenně",2.166*B49,(IF(C49="měsíčně",1*B49,(IF(C49="čtvrtletně",B49/3,(IF(C49="pololetně",B49/6,(IF(C49="ročně",B49/12,NA))))))))))</f>
        <v>0</v>
      </c>
      <c r="E49" s="6" t="s">
        <v>104</v>
      </c>
      <c r="F49" s="50">
        <f aca="true" t="shared" si="3" ref="F49:F54">IF(E49="účty, složenky a pravidelné výdaje",D49,0)</f>
        <v>0</v>
      </c>
      <c r="G49" s="22">
        <f aca="true" t="shared" si="4" ref="G49:G54">IF(E49="úspory a velké výdaje",D49,0)</f>
        <v>0</v>
      </c>
      <c r="H49" s="41">
        <f aca="true" t="shared" si="5" ref="H49:H54">IF(E49="běžné výdaje",D49,0)</f>
        <v>0</v>
      </c>
    </row>
    <row r="50" spans="1:8" ht="13.5" customHeight="1">
      <c r="A50" s="7" t="s">
        <v>184</v>
      </c>
      <c r="C50" s="3" t="s">
        <v>192</v>
      </c>
      <c r="D50" s="22">
        <f>IF(C50="týdně",B50*4.33,IF(C50="čtrnáctidenně",2.166*B50,(IF(C50="měsíčně",1*B50,(IF(C50="čtvrtletně",B50/3,(IF(C50="pololetně",B50/6,(IF(C50="ročně",B50/12,NA))))))))))</f>
        <v>0</v>
      </c>
      <c r="E50" s="6" t="s">
        <v>104</v>
      </c>
      <c r="F50" s="50">
        <f t="shared" si="3"/>
        <v>0</v>
      </c>
      <c r="G50" s="22">
        <f t="shared" si="4"/>
        <v>0</v>
      </c>
      <c r="H50" s="41">
        <f t="shared" si="5"/>
        <v>0</v>
      </c>
    </row>
    <row r="51" spans="1:8" ht="13.5" customHeight="1">
      <c r="A51" s="7" t="s">
        <v>215</v>
      </c>
      <c r="C51" s="3" t="s">
        <v>192</v>
      </c>
      <c r="D51" s="22">
        <f>IF(C51="týdně",B51*4.33,IF(C51="čtrnáctidenně",2.166*B51,(IF(C51="měsíčně",1*B51,(IF(C51="čtvrtletně",B51/3,(IF(C51="pololetně",B51/6,(IF(C51="ročně",B51/12,NA))))))))))</f>
        <v>0</v>
      </c>
      <c r="E51" s="6" t="s">
        <v>104</v>
      </c>
      <c r="F51" s="50">
        <f t="shared" si="3"/>
        <v>0</v>
      </c>
      <c r="G51" s="22">
        <f t="shared" si="4"/>
        <v>0</v>
      </c>
      <c r="H51" s="41">
        <f t="shared" si="5"/>
        <v>0</v>
      </c>
    </row>
    <row r="52" spans="1:8" ht="13.5" customHeight="1">
      <c r="A52" s="7" t="s">
        <v>61</v>
      </c>
      <c r="C52" s="3" t="s">
        <v>192</v>
      </c>
      <c r="D52" s="22">
        <f>IF(C52="týdně",B52*4.33,IF(C52="čtrnáctidenně",2.166*B52,(IF(C52="měsíčně",1*B52,(IF(C52="čtvrtletně",B52/3,(IF(C52="pololetně",B52/6,(IF(C52="ročně",B52/12,NA))))))))))</f>
        <v>0</v>
      </c>
      <c r="E52" s="6" t="s">
        <v>104</v>
      </c>
      <c r="F52" s="50">
        <f t="shared" si="3"/>
        <v>0</v>
      </c>
      <c r="G52" s="22">
        <f t="shared" si="4"/>
        <v>0</v>
      </c>
      <c r="H52" s="41">
        <f t="shared" si="5"/>
        <v>0</v>
      </c>
    </row>
    <row r="53" spans="1:8" ht="13.5" customHeight="1">
      <c r="A53" s="7" t="s">
        <v>62</v>
      </c>
      <c r="C53" s="3" t="s">
        <v>192</v>
      </c>
      <c r="D53" s="22">
        <f>IF(C53="týdně",B53*4.33,IF(C53="čtrnáctidenně",2.166*B53,(IF(C53="měsíčně",1*B53,(IF(C53="čtvrtletně",B53/3,(IF(C53="pololetně",B53/6,(IF(C53="ročně",B53/12,NA))))))))))</f>
        <v>0</v>
      </c>
      <c r="E53" s="6" t="s">
        <v>104</v>
      </c>
      <c r="F53" s="50">
        <f t="shared" si="3"/>
        <v>0</v>
      </c>
      <c r="G53" s="22">
        <f t="shared" si="4"/>
        <v>0</v>
      </c>
      <c r="H53" s="41">
        <f t="shared" si="5"/>
        <v>0</v>
      </c>
    </row>
    <row r="54" spans="1:8" ht="13.5" thickBot="1">
      <c r="A54" s="49" t="s">
        <v>54</v>
      </c>
      <c r="B54" s="31"/>
      <c r="C54" s="2" t="s">
        <v>192</v>
      </c>
      <c r="D54" s="31">
        <f>IF(C54="týdně",B54*4.33,IF(C54="čtrnáctidenně",2.166*B54,(IF(C54="měsíčně",1*B54,(IF(C54="čtvrtletně",B54/3,(IF(C54="pololetně",B54/6,(IF(C54="ročně",B54/12,NA))))))))))</f>
        <v>0</v>
      </c>
      <c r="E54" s="8" t="s">
        <v>104</v>
      </c>
      <c r="F54" s="50">
        <f t="shared" si="3"/>
        <v>0</v>
      </c>
      <c r="G54" s="22">
        <f t="shared" si="4"/>
        <v>0</v>
      </c>
      <c r="H54" s="41">
        <f t="shared" si="5"/>
        <v>0</v>
      </c>
    </row>
    <row r="55" spans="1:8" s="10" customFormat="1" ht="13.5" customHeight="1" thickTop="1">
      <c r="A55" s="9" t="s">
        <v>78</v>
      </c>
      <c r="B55" s="30"/>
      <c r="D55" s="30">
        <f>SUM(D49:D54)</f>
        <v>0</v>
      </c>
      <c r="E55" s="11"/>
      <c r="F55" s="9"/>
      <c r="H55" s="11"/>
    </row>
    <row r="56" spans="1:8" ht="13.5" customHeight="1">
      <c r="A56" s="7"/>
      <c r="E56" s="6"/>
      <c r="F56" s="7"/>
      <c r="H56" s="6"/>
    </row>
    <row r="57" spans="1:8" s="10" customFormat="1" ht="13.5" customHeight="1">
      <c r="A57" s="9" t="s">
        <v>73</v>
      </c>
      <c r="B57" s="30"/>
      <c r="D57" s="30"/>
      <c r="E57" s="11"/>
      <c r="F57" s="9"/>
      <c r="H57" s="11"/>
    </row>
    <row r="58" spans="1:8" ht="13.5" customHeight="1">
      <c r="A58" s="7" t="s">
        <v>229</v>
      </c>
      <c r="C58" s="3" t="s">
        <v>192</v>
      </c>
      <c r="D58" s="22">
        <f>IF(C58="týdně",B58*4.33,IF(C58="čtrnáctidenně",2.166*B58,(IF(C58="měsíčně",1*B58,(IF(C58="čtvrtletně",B58/3,(IF(C58="pololetně",B58/6,(IF(C58="ročně",B58/12,NA))))))))))</f>
        <v>0</v>
      </c>
      <c r="E58" s="6" t="s">
        <v>104</v>
      </c>
      <c r="F58" s="50">
        <f>IF(E58="účty, složenky a pravidelné výdaje",D58,0)</f>
        <v>0</v>
      </c>
      <c r="G58" s="22">
        <f>IF(E58="úspory a velké výdaje",D58,0)</f>
        <v>0</v>
      </c>
      <c r="H58" s="41">
        <f>IF(E58="běžné výdaje",D58,0)</f>
        <v>0</v>
      </c>
    </row>
    <row r="59" spans="1:8" ht="13.5" customHeight="1">
      <c r="A59" s="7" t="s">
        <v>67</v>
      </c>
      <c r="C59" s="3" t="s">
        <v>192</v>
      </c>
      <c r="D59" s="22">
        <f>IF(C59="týdně",B59*4.33,IF(C59="čtrnáctidenně",2.166*B59,(IF(C59="měsíčně",1*B59,(IF(C59="čtvrtletně",B59/3,(IF(C59="pololetně",B59/6,(IF(C59="ročně",B59/12,NA))))))))))</f>
        <v>0</v>
      </c>
      <c r="E59" s="6" t="s">
        <v>104</v>
      </c>
      <c r="F59" s="50">
        <f>IF(E59="účty, složenky a pravidelné výdaje",D59,0)</f>
        <v>0</v>
      </c>
      <c r="G59" s="22">
        <f>IF(E59="úspory a velké výdaje",D59,0)</f>
        <v>0</v>
      </c>
      <c r="H59" s="41">
        <f>IF(E59="běžné výdaje",D59,0)</f>
        <v>0</v>
      </c>
    </row>
    <row r="60" spans="1:8" ht="13.5" customHeight="1">
      <c r="A60" s="7" t="s">
        <v>243</v>
      </c>
      <c r="C60" s="3" t="s">
        <v>192</v>
      </c>
      <c r="D60" s="22">
        <f>IF(C60="týdně",B60*4.33,IF(C60="čtrnáctidenně",2.166*B60,(IF(C60="měsíčně",1*B60,(IF(C60="čtvrtletně",B60/3,(IF(C60="pololetně",B60/6,(IF(C60="ročně",B60/12,NA))))))))))</f>
        <v>0</v>
      </c>
      <c r="E60" s="6" t="s">
        <v>104</v>
      </c>
      <c r="F60" s="50">
        <f>IF(E60="účty, složenky a pravidelné výdaje",D60,0)</f>
        <v>0</v>
      </c>
      <c r="G60" s="22">
        <f>IF(E60="úspory a velké výdaje",D60,0)</f>
        <v>0</v>
      </c>
      <c r="H60" s="41">
        <f>IF(E60="běžné výdaje",D60,0)</f>
        <v>0</v>
      </c>
    </row>
    <row r="61" spans="1:8" ht="13.5" customHeight="1">
      <c r="A61" s="7" t="s">
        <v>238</v>
      </c>
      <c r="C61" s="3" t="s">
        <v>237</v>
      </c>
      <c r="D61" s="22">
        <f>IF(C61="týdně",B61*4.33,IF(C61="čtrnáctidenně",2.166*B61,(IF(C61="měsíčně",1*B61,(IF(C61="čtvrtletně",B61/3,(IF(C61="pololetně",B61/6,(IF(C61="ročně",B61/12,NA))))))))))</f>
        <v>0</v>
      </c>
      <c r="E61" s="6" t="s">
        <v>104</v>
      </c>
      <c r="F61" s="50">
        <f>IF(E61="účty, složenky a pravidelné výdaje",D61,0)</f>
        <v>0</v>
      </c>
      <c r="G61" s="22">
        <f>IF(E61="úspory a velké výdaje",D61,0)</f>
        <v>0</v>
      </c>
      <c r="H61" s="41">
        <f>IF(E61="běžné výdaje",D61,0)</f>
        <v>0</v>
      </c>
    </row>
    <row r="62" spans="1:8" ht="13.5" thickBot="1">
      <c r="A62" s="49" t="s">
        <v>54</v>
      </c>
      <c r="B62" s="31"/>
      <c r="C62" s="2" t="s">
        <v>192</v>
      </c>
      <c r="D62" s="31">
        <f>IF(C62="týdně",B62*4.33,IF(C62="čtrnáctidenně",2.166*B62,(IF(C62="měsíčně",1*B62,(IF(C62="čtvrtletně",B62/3,(IF(C62="pololetně",B62/6,(IF(C62="ročně",B62/12,NA))))))))))</f>
        <v>0</v>
      </c>
      <c r="E62" s="8" t="s">
        <v>104</v>
      </c>
      <c r="F62" s="50">
        <f>IF(E62="účty, složenky a pravidelné výdaje",D62,0)</f>
        <v>0</v>
      </c>
      <c r="G62" s="22">
        <f>IF(E62="úspory a velké výdaje",D62,0)</f>
        <v>0</v>
      </c>
      <c r="H62" s="41">
        <f>IF(E62="běžné výdaje",D62,0)</f>
        <v>0</v>
      </c>
    </row>
    <row r="63" spans="1:8" s="10" customFormat="1" ht="13.5" customHeight="1" thickTop="1">
      <c r="A63" s="9" t="s">
        <v>80</v>
      </c>
      <c r="B63" s="30"/>
      <c r="D63" s="30">
        <f>SUM(D58:D62)</f>
        <v>0</v>
      </c>
      <c r="E63" s="11"/>
      <c r="F63" s="9"/>
      <c r="H63" s="11"/>
    </row>
    <row r="64" spans="1:8" s="10" customFormat="1" ht="13.5" customHeight="1">
      <c r="A64" s="9"/>
      <c r="B64" s="30"/>
      <c r="D64" s="30"/>
      <c r="E64" s="11"/>
      <c r="F64" s="9"/>
      <c r="H64" s="11"/>
    </row>
    <row r="65" spans="1:8" s="10" customFormat="1" ht="13.5" customHeight="1">
      <c r="A65" s="9" t="s">
        <v>232</v>
      </c>
      <c r="B65" s="30"/>
      <c r="D65" s="30"/>
      <c r="E65" s="11"/>
      <c r="F65" s="9"/>
      <c r="H65" s="11"/>
    </row>
    <row r="66" spans="1:8" s="10" customFormat="1" ht="13.5" customHeight="1">
      <c r="A66" s="7" t="s">
        <v>233</v>
      </c>
      <c r="B66" s="22"/>
      <c r="C66" s="3" t="s">
        <v>192</v>
      </c>
      <c r="D66" s="22">
        <f>IF(C66="týdně",B66*4.33,IF(C66="čtrnáctidenně",2.166*B66,(IF(C66="měsíčně",1*B66,(IF(C66="čtvrtletně",B66/3,(IF(C66="pololetně",B66/6,(IF(C66="ročně",B66/12,NA))))))))))</f>
        <v>0</v>
      </c>
      <c r="E66" s="6" t="s">
        <v>104</v>
      </c>
      <c r="F66" s="50">
        <f>IF(E66="účty, složenky a pravidelné výdaje",D66,0)</f>
        <v>0</v>
      </c>
      <c r="G66" s="22">
        <f>IF(E66="úspory a velké výdaje",D66,0)</f>
        <v>0</v>
      </c>
      <c r="H66" s="41">
        <f>IF(E66="běžné výdaje",D66,0)</f>
        <v>0</v>
      </c>
    </row>
    <row r="67" spans="1:8" s="10" customFormat="1" ht="13.5" customHeight="1" thickBot="1">
      <c r="A67" s="49" t="s">
        <v>235</v>
      </c>
      <c r="B67" s="31"/>
      <c r="C67" s="2" t="s">
        <v>192</v>
      </c>
      <c r="D67" s="31">
        <f>IF(C67="týdně",B67*4.33,IF(C67="čtrnáctidenně",2.166*B67,(IF(C67="měsíčně",1*B67,(IF(C67="čtvrtletně",B67/3,(IF(C67="pololetně",B67/6,(IF(C67="ročně",B67/12,NA))))))))))</f>
        <v>0</v>
      </c>
      <c r="E67" s="8" t="s">
        <v>104</v>
      </c>
      <c r="F67" s="50">
        <f>IF(E67="účty, složenky a pravidelné výdaje",D67,0)</f>
        <v>0</v>
      </c>
      <c r="G67" s="22">
        <f>IF(E67="úspory a velké výdaje",D67,0)</f>
        <v>0</v>
      </c>
      <c r="H67" s="41">
        <f>IF(E67="běžné výdaje",D67,0)</f>
        <v>0</v>
      </c>
    </row>
    <row r="68" spans="1:8" s="10" customFormat="1" ht="13.5" customHeight="1" thickTop="1">
      <c r="A68" s="9" t="s">
        <v>240</v>
      </c>
      <c r="B68" s="30"/>
      <c r="D68" s="30">
        <f>SUM(D66:D67)</f>
        <v>0</v>
      </c>
      <c r="E68" s="11"/>
      <c r="F68" s="9"/>
      <c r="H68" s="11"/>
    </row>
    <row r="69" spans="1:8" ht="13.5" customHeight="1">
      <c r="A69" s="7"/>
      <c r="E69" s="6"/>
      <c r="F69" s="7"/>
      <c r="H69" s="6"/>
    </row>
    <row r="70" spans="1:8" s="10" customFormat="1" ht="13.5" customHeight="1">
      <c r="A70" s="9" t="s">
        <v>74</v>
      </c>
      <c r="B70" s="30"/>
      <c r="D70" s="30"/>
      <c r="E70" s="11"/>
      <c r="F70" s="9"/>
      <c r="H70" s="11"/>
    </row>
    <row r="71" spans="1:8" ht="13.5" customHeight="1">
      <c r="A71" s="7" t="s">
        <v>241</v>
      </c>
      <c r="C71" s="3" t="s">
        <v>192</v>
      </c>
      <c r="D71" s="22">
        <f>IF(C71="týdně",B71*4.33,IF(C71="čtrnáctidenně",2.166*B71,(IF(C71="měsíčně",1*B71,(IF(C71="čtvrtletně",B71/3,(IF(C71="pololetně",B71/6,(IF(C71="ročně",B71/12,NA))))))))))</f>
        <v>0</v>
      </c>
      <c r="E71" s="6" t="s">
        <v>104</v>
      </c>
      <c r="F71" s="50">
        <f>IF(E71="účty, složenky a pravidelné výdaje",D71,0)</f>
        <v>0</v>
      </c>
      <c r="G71" s="22">
        <f>IF(E71="úspory a velké výdaje",D71,0)</f>
        <v>0</v>
      </c>
      <c r="H71" s="41">
        <f>IF(E71="běžné výdaje",D71,0)</f>
        <v>0</v>
      </c>
    </row>
    <row r="72" spans="1:8" ht="13.5" customHeight="1">
      <c r="A72" s="7" t="s">
        <v>214</v>
      </c>
      <c r="C72" s="3" t="s">
        <v>196</v>
      </c>
      <c r="D72" s="22">
        <f>IF(C72="týdně",B72*4.33,IF(C72="čtrnáctidenně",2.166*B72,(IF(C72="měsíčně",1*B72,(IF(C72="čtvrtletně",B72/3,(IF(C72="pololetně",B72/6,(IF(C72="ročně",B72/12,NA))))))))))</f>
        <v>0</v>
      </c>
      <c r="E72" s="6" t="s">
        <v>104</v>
      </c>
      <c r="F72" s="50">
        <f>IF(E72="účty, složenky a pravidelné výdaje",D72,0)</f>
        <v>0</v>
      </c>
      <c r="G72" s="22">
        <f>IF(E72="úspory a velké výdaje",D72,0)</f>
        <v>0</v>
      </c>
      <c r="H72" s="41">
        <f>IF(E72="běžné výdaje",D72,0)</f>
        <v>0</v>
      </c>
    </row>
    <row r="73" spans="1:8" ht="13.5" customHeight="1">
      <c r="A73" s="7" t="s">
        <v>186</v>
      </c>
      <c r="C73" s="3" t="s">
        <v>192</v>
      </c>
      <c r="D73" s="22">
        <f>IF(C73="týdně",B73*4.33,IF(C73="čtrnáctidenně",2.166*B73,(IF(C73="měsíčně",1*B73,(IF(C73="čtvrtletně",B73/3,(IF(C73="pololetně",B73/6,(IF(C73="ročně",B73/12,NA))))))))))</f>
        <v>0</v>
      </c>
      <c r="E73" s="6" t="s">
        <v>104</v>
      </c>
      <c r="F73" s="50">
        <f>IF(E73="účty, složenky a pravidelné výdaje",D73,0)</f>
        <v>0</v>
      </c>
      <c r="G73" s="22">
        <f>IF(E73="úspory a velké výdaje",D73,0)</f>
        <v>0</v>
      </c>
      <c r="H73" s="41">
        <f>IF(E73="běžné výdaje",D73,0)</f>
        <v>0</v>
      </c>
    </row>
    <row r="74" spans="1:8" ht="13.5" thickBot="1">
      <c r="A74" s="49" t="s">
        <v>54</v>
      </c>
      <c r="B74" s="31"/>
      <c r="C74" s="2" t="s">
        <v>192</v>
      </c>
      <c r="D74" s="31">
        <f>IF(C74="týdně",B74*4.33,IF(C74="čtrnáctidenně",2.166*B74,(IF(C74="měsíčně",1*B74,(IF(C74="čtvrtletně",B74/3,(IF(C74="pololetně",B74/6,(IF(C74="ročně",B74/12,NA))))))))))</f>
        <v>0</v>
      </c>
      <c r="E74" s="8" t="s">
        <v>104</v>
      </c>
      <c r="F74" s="58">
        <f>IF(E74="účty, složenky a pravidelné výdaje",D74,0)</f>
        <v>0</v>
      </c>
      <c r="G74" s="31">
        <f>IF(E74="úspory a velké výdaje",D74,0)</f>
        <v>0</v>
      </c>
      <c r="H74" s="43">
        <f>IF(E74="běžné výdaje",D74,0)</f>
        <v>0</v>
      </c>
    </row>
    <row r="75" spans="1:8" s="10" customFormat="1" ht="13.5" customHeight="1" thickBot="1" thickTop="1">
      <c r="A75" s="12" t="s">
        <v>79</v>
      </c>
      <c r="B75" s="32"/>
      <c r="C75" s="13"/>
      <c r="D75" s="32">
        <f>SUM(D71:D74)</f>
        <v>0</v>
      </c>
      <c r="E75" s="14"/>
      <c r="F75" s="9"/>
      <c r="H75" s="11"/>
    </row>
    <row r="76" spans="1:8" s="10" customFormat="1" ht="13.5" customHeight="1" thickBot="1">
      <c r="A76" s="63" t="s">
        <v>201</v>
      </c>
      <c r="B76" s="56"/>
      <c r="C76" s="45"/>
      <c r="D76" s="56">
        <f>D55+D63+D68+D75</f>
        <v>0</v>
      </c>
      <c r="E76" s="64"/>
      <c r="F76" s="59"/>
      <c r="G76" s="60"/>
      <c r="H76" s="61"/>
    </row>
    <row r="77" spans="2:4" s="10" customFormat="1" ht="13.5" customHeight="1">
      <c r="B77" s="30"/>
      <c r="D77" s="30"/>
    </row>
    <row r="78" spans="2:4" s="10" customFormat="1" ht="13.5" customHeight="1">
      <c r="B78" s="30"/>
      <c r="D78" s="30"/>
    </row>
    <row r="79" ht="13.5" customHeight="1" thickBot="1"/>
    <row r="80" spans="1:8" s="20" customFormat="1" ht="19.5" customHeight="1">
      <c r="A80" s="26" t="s">
        <v>75</v>
      </c>
      <c r="B80" s="33"/>
      <c r="C80" s="4"/>
      <c r="D80" s="33"/>
      <c r="E80" s="28"/>
      <c r="F80" s="51"/>
      <c r="H80" s="52"/>
    </row>
    <row r="81" spans="1:8" ht="13.5" customHeight="1">
      <c r="A81" s="84" t="s">
        <v>257</v>
      </c>
      <c r="B81" s="82"/>
      <c r="C81" s="82"/>
      <c r="D81" s="82"/>
      <c r="E81" s="83"/>
      <c r="F81" s="7"/>
      <c r="H81" s="6"/>
    </row>
    <row r="82" spans="1:8" ht="25.5" customHeight="1">
      <c r="A82" s="7"/>
      <c r="B82" s="30" t="s">
        <v>0</v>
      </c>
      <c r="C82" s="10" t="s">
        <v>52</v>
      </c>
      <c r="D82" s="10" t="s">
        <v>53</v>
      </c>
      <c r="E82" s="11" t="s">
        <v>269</v>
      </c>
      <c r="F82" s="7"/>
      <c r="H82" s="6"/>
    </row>
    <row r="83" spans="1:8" s="10" customFormat="1" ht="13.5" customHeight="1">
      <c r="A83" s="9" t="s">
        <v>258</v>
      </c>
      <c r="B83" s="30"/>
      <c r="D83" s="30"/>
      <c r="E83" s="11"/>
      <c r="F83" s="9"/>
      <c r="H83" s="11"/>
    </row>
    <row r="84" spans="1:8" ht="13.5" customHeight="1">
      <c r="A84" s="78" t="s">
        <v>259</v>
      </c>
      <c r="C84" s="3" t="s">
        <v>192</v>
      </c>
      <c r="D84" s="22">
        <f>IF(C84="týdně",B84*4.33,IF(C84="čtrnáctidenně",2.166*B84,(IF(C84="měsíčně",1*B84,(IF(C84="čtvrtletně",B84/3,(IF(C84="pololetně",B84/6,(IF(C84="ročně",B84/12,NA))))))))))</f>
        <v>0</v>
      </c>
      <c r="E84" s="6" t="s">
        <v>104</v>
      </c>
      <c r="F84" s="50">
        <f>IF(E84="účty, složenky a pravidelné výdaje",D84,0)</f>
        <v>0</v>
      </c>
      <c r="G84" s="22">
        <f>IF(E84="úspory a velké výdaje",D84,0)</f>
        <v>0</v>
      </c>
      <c r="H84" s="41">
        <f>IF(E84="běžné výdaje",D84,0)</f>
        <v>0</v>
      </c>
    </row>
    <row r="85" spans="1:8" ht="13.5" customHeight="1">
      <c r="A85" s="7" t="s">
        <v>205</v>
      </c>
      <c r="C85" s="3" t="s">
        <v>193</v>
      </c>
      <c r="D85" s="22">
        <f>IF(C85="týdně",B85*4.33,IF(C85="čtrnáctidenně",2.166*B85,(IF(C85="měsíčně",1*B85,(IF(C85="čtvrtletně",B85/3,(IF(C85="pololetně",B85/6,(IF(C85="ročně",B85/12,NA))))))))))</f>
        <v>0</v>
      </c>
      <c r="E85" s="6" t="s">
        <v>104</v>
      </c>
      <c r="F85" s="50">
        <f aca="true" t="shared" si="6" ref="F85:F95">IF(E85="účty, složenky a pravidelné výdaje",D85,0)</f>
        <v>0</v>
      </c>
      <c r="G85" s="22">
        <f aca="true" t="shared" si="7" ref="G85:G95">IF(E85="úspory a velké výdaje",D85,0)</f>
        <v>0</v>
      </c>
      <c r="H85" s="41">
        <f aca="true" t="shared" si="8" ref="H85:H95">IF(E85="běžné výdaje",D85,0)</f>
        <v>0</v>
      </c>
    </row>
    <row r="86" spans="1:8" ht="13.5" customHeight="1">
      <c r="A86" s="7" t="s">
        <v>203</v>
      </c>
      <c r="C86" s="3" t="s">
        <v>196</v>
      </c>
      <c r="D86" s="22">
        <f>IF(C86="týdně",B86*4.33,IF(C86="čtrnáctidenně",2.166*B86,(IF(C86="měsíčně",1*B86,(IF(C86="čtvrtletně",B86/3,(IF(C86="pololetně",B86/6,(IF(C86="ročně",B86/12,NA))))))))))</f>
        <v>0</v>
      </c>
      <c r="E86" s="6" t="s">
        <v>103</v>
      </c>
      <c r="F86" s="50">
        <f t="shared" si="6"/>
        <v>0</v>
      </c>
      <c r="G86" s="22">
        <f t="shared" si="7"/>
        <v>0</v>
      </c>
      <c r="H86" s="41">
        <f t="shared" si="8"/>
        <v>0</v>
      </c>
    </row>
    <row r="87" spans="1:8" ht="13.5" customHeight="1">
      <c r="A87" s="78" t="s">
        <v>271</v>
      </c>
      <c r="C87" s="3" t="s">
        <v>192</v>
      </c>
      <c r="D87" s="22">
        <f>IF(C87="týdně",B87*4.33,IF(C87="čtrnáctidenně",2.166*B87,(IF(C87="měsíčně",1*B87,(IF(C87="čtvrtletně",B87/3,(IF(C87="pololetně",B87/6,(IF(C87="ročně",B87/12,NA))))))))))</f>
        <v>0</v>
      </c>
      <c r="E87" s="6" t="s">
        <v>104</v>
      </c>
      <c r="F87" s="50">
        <f>IF(E87="účty, složenky a pravidelné výdaje",D87,0)</f>
        <v>0</v>
      </c>
      <c r="G87" s="22">
        <f>IF(E87="úspory a velké výdaje",D87,0)</f>
        <v>0</v>
      </c>
      <c r="H87" s="41">
        <f>IF(E87="běžné výdaje",D87,0)</f>
        <v>0</v>
      </c>
    </row>
    <row r="88" spans="1:8" ht="13.5" customHeight="1">
      <c r="A88" s="7" t="s">
        <v>76</v>
      </c>
      <c r="C88" s="3" t="s">
        <v>192</v>
      </c>
      <c r="D88" s="22">
        <f>IF(C88="týdně",B88*4.33,IF(C88="čtrnáctidenně",2.166*B88,(IF(C88="měsíčně",1*B88,(IF(C88="čtvrtletně",B88/3,(IF(C88="pololetně",B88/6,(IF(C88="ročně",B88/12,NA))))))))))</f>
        <v>0</v>
      </c>
      <c r="E88" s="6" t="s">
        <v>104</v>
      </c>
      <c r="F88" s="50">
        <f t="shared" si="6"/>
        <v>0</v>
      </c>
      <c r="G88" s="22">
        <f t="shared" si="7"/>
        <v>0</v>
      </c>
      <c r="H88" s="41">
        <f t="shared" si="8"/>
        <v>0</v>
      </c>
    </row>
    <row r="89" spans="1:8" ht="13.5" customHeight="1">
      <c r="A89" s="7" t="s">
        <v>234</v>
      </c>
      <c r="C89" s="3" t="s">
        <v>192</v>
      </c>
      <c r="D89" s="22">
        <f>IF(C89="týdně",B89*4.33,IF(C89="čtrnáctidenně",2.166*B89,(IF(C89="měsíčně",1*B89,(IF(C89="čtvrtletně",B89/3,(IF(C89="pololetně",B89/6,(IF(C89="ročně",B89/12,NA))))))))))</f>
        <v>0</v>
      </c>
      <c r="E89" s="6" t="s">
        <v>104</v>
      </c>
      <c r="F89" s="50">
        <f t="shared" si="6"/>
        <v>0</v>
      </c>
      <c r="G89" s="22">
        <f t="shared" si="7"/>
        <v>0</v>
      </c>
      <c r="H89" s="41">
        <f t="shared" si="8"/>
        <v>0</v>
      </c>
    </row>
    <row r="90" spans="1:8" ht="13.5" customHeight="1">
      <c r="A90" s="7" t="s">
        <v>187</v>
      </c>
      <c r="C90" s="3" t="s">
        <v>195</v>
      </c>
      <c r="D90" s="22">
        <f>IF(C90="týdně",B90*4.33,IF(C90="čtrnáctidenně",2.166*B90,(IF(C90="měsíčně",1*B90,(IF(C90="čtvrtletně",B90/3,(IF(C90="pololetně",B90/6,(IF(C90="ročně",B90/12,NA))))))))))</f>
        <v>0</v>
      </c>
      <c r="E90" s="6" t="s">
        <v>104</v>
      </c>
      <c r="F90" s="50">
        <f t="shared" si="6"/>
        <v>0</v>
      </c>
      <c r="G90" s="22">
        <f t="shared" si="7"/>
        <v>0</v>
      </c>
      <c r="H90" s="41">
        <f t="shared" si="8"/>
        <v>0</v>
      </c>
    </row>
    <row r="91" spans="1:8" ht="13.5" customHeight="1">
      <c r="A91" s="7" t="s">
        <v>204</v>
      </c>
      <c r="C91" s="3" t="s">
        <v>192</v>
      </c>
      <c r="D91" s="22">
        <f>IF(C91="týdně",B91*4.33,IF(C91="čtrnáctidenně",2.166*B91,(IF(C91="měsíčně",1*B91,(IF(C91="čtvrtletně",B91/3,(IF(C91="pololetně",B91/6,(IF(C91="ročně",B91/12,NA))))))))))</f>
        <v>0</v>
      </c>
      <c r="E91" s="6" t="s">
        <v>104</v>
      </c>
      <c r="F91" s="50">
        <f>IF(E91="účty, složenky a pravidelné výdaje",D91,0)</f>
        <v>0</v>
      </c>
      <c r="G91" s="22">
        <f>IF(E91="úspory a velké výdaje",D91,0)</f>
        <v>0</v>
      </c>
      <c r="H91" s="41">
        <f>IF(E91="běžné výdaje",D91,0)</f>
        <v>0</v>
      </c>
    </row>
    <row r="92" spans="1:8" ht="13.5" customHeight="1">
      <c r="A92" s="7" t="s">
        <v>226</v>
      </c>
      <c r="C92" s="3" t="s">
        <v>192</v>
      </c>
      <c r="D92" s="22">
        <f>IF(C92="týdně",B92*4.33,IF(C92="čtrnáctidenně",2.166*B92,(IF(C92="měsíčně",1*B92,(IF(C92="čtvrtletně",B92/3,(IF(C92="pololetně",B92/6,(IF(C92="ročně",B92/12,NA))))))))))</f>
        <v>0</v>
      </c>
      <c r="E92" s="6" t="s">
        <v>104</v>
      </c>
      <c r="F92" s="50">
        <f>IF(E92="účty, složenky a pravidelné výdaje",D92,0)</f>
        <v>0</v>
      </c>
      <c r="G92" s="22">
        <f>IF(E92="úspory a velké výdaje",D92,0)</f>
        <v>0</v>
      </c>
      <c r="H92" s="41">
        <f>IF(E92="běžné výdaje",D92,0)</f>
        <v>0</v>
      </c>
    </row>
    <row r="93" spans="1:8" ht="13.5" customHeight="1">
      <c r="A93" s="7" t="s">
        <v>77</v>
      </c>
      <c r="C93" s="3" t="s">
        <v>192</v>
      </c>
      <c r="D93" s="22">
        <f>IF(C93="týdně",B93*4.33,IF(C93="čtrnáctidenně",2.166*B93,(IF(C93="měsíčně",1*B93,(IF(C93="čtvrtletně",B93/3,(IF(C93="pololetně",B93/6,(IF(C93="ročně",B93/12,NA))))))))))</f>
        <v>0</v>
      </c>
      <c r="E93" s="6" t="s">
        <v>104</v>
      </c>
      <c r="F93" s="50">
        <f>IF(E93="účty, složenky a pravidelné výdaje",D93,0)</f>
        <v>0</v>
      </c>
      <c r="G93" s="22">
        <f>IF(E93="úspory a velké výdaje",D93,0)</f>
        <v>0</v>
      </c>
      <c r="H93" s="41">
        <f>IF(E93="běžné výdaje",D93,0)</f>
        <v>0</v>
      </c>
    </row>
    <row r="94" spans="1:8" ht="13.5" customHeight="1">
      <c r="A94" s="7" t="s">
        <v>218</v>
      </c>
      <c r="C94" s="3" t="s">
        <v>192</v>
      </c>
      <c r="D94" s="22">
        <f>IF(C94="týdně",B94*4.33,IF(C94="čtrnáctidenně",2.166*B94,(IF(C94="měsíčně",1*B94,(IF(C94="čtvrtletně",B94/3,(IF(C94="pololetně",B94/6,(IF(C94="ročně",B94/12,NA))))))))))</f>
        <v>0</v>
      </c>
      <c r="E94" s="6" t="s">
        <v>104</v>
      </c>
      <c r="F94" s="50">
        <f>IF(E94="účty, složenky a pravidelné výdaje",D94,0)</f>
        <v>0</v>
      </c>
      <c r="G94" s="22">
        <f>IF(E94="úspory a velké výdaje",D94,0)</f>
        <v>0</v>
      </c>
      <c r="H94" s="41">
        <f>IF(E94="běžné výdaje",D94,0)</f>
        <v>0</v>
      </c>
    </row>
    <row r="95" spans="1:8" ht="13.5" thickBot="1">
      <c r="A95" s="49" t="s">
        <v>54</v>
      </c>
      <c r="B95" s="31"/>
      <c r="C95" s="2" t="s">
        <v>192</v>
      </c>
      <c r="D95" s="31">
        <f>IF(C95="týdně",B95*4.33,IF(C95="čtrnáctidenně",2.166*B95,(IF(C95="měsíčně",1*B95,(IF(C95="čtvrtletně",B95/3,(IF(C95="pololetně",B95/6,(IF(C95="ročně",B95/12,NA))))))))))</f>
        <v>0</v>
      </c>
      <c r="E95" s="8" t="s">
        <v>104</v>
      </c>
      <c r="F95" s="50">
        <f t="shared" si="6"/>
        <v>0</v>
      </c>
      <c r="G95" s="22">
        <f t="shared" si="7"/>
        <v>0</v>
      </c>
      <c r="H95" s="41">
        <f t="shared" si="8"/>
        <v>0</v>
      </c>
    </row>
    <row r="96" spans="1:8" s="10" customFormat="1" ht="13.5" customHeight="1" thickBot="1" thickTop="1">
      <c r="A96" s="12" t="s">
        <v>88</v>
      </c>
      <c r="B96" s="32"/>
      <c r="C96" s="13"/>
      <c r="D96" s="32">
        <f>SUM(D84:D95)</f>
        <v>0</v>
      </c>
      <c r="E96" s="14"/>
      <c r="F96" s="9"/>
      <c r="H96" s="11"/>
    </row>
    <row r="97" spans="2:4" s="10" customFormat="1" ht="13.5" customHeight="1">
      <c r="B97" s="30"/>
      <c r="D97" s="30"/>
    </row>
    <row r="98" ht="13.5" customHeight="1" thickBot="1"/>
    <row r="99" spans="1:8" s="20" customFormat="1" ht="19.5" customHeight="1">
      <c r="A99" s="26" t="s">
        <v>114</v>
      </c>
      <c r="B99" s="33"/>
      <c r="C99" s="4"/>
      <c r="D99" s="33"/>
      <c r="E99" s="28"/>
      <c r="F99" s="51"/>
      <c r="H99" s="52"/>
    </row>
    <row r="100" spans="1:8" ht="27" customHeight="1">
      <c r="A100" s="84" t="s">
        <v>260</v>
      </c>
      <c r="B100" s="82"/>
      <c r="C100" s="82"/>
      <c r="D100" s="82"/>
      <c r="E100" s="83"/>
      <c r="F100" s="7"/>
      <c r="H100" s="6"/>
    </row>
    <row r="101" spans="1:8" ht="25.5" customHeight="1">
      <c r="A101" s="7"/>
      <c r="B101" s="30" t="s">
        <v>0</v>
      </c>
      <c r="C101" s="10" t="s">
        <v>52</v>
      </c>
      <c r="D101" s="10" t="s">
        <v>53</v>
      </c>
      <c r="E101" s="11" t="s">
        <v>269</v>
      </c>
      <c r="F101" s="7"/>
      <c r="H101" s="6"/>
    </row>
    <row r="102" spans="1:8" s="10" customFormat="1" ht="13.5" customHeight="1">
      <c r="A102" s="9" t="s">
        <v>89</v>
      </c>
      <c r="B102" s="30"/>
      <c r="D102" s="30"/>
      <c r="E102" s="11"/>
      <c r="F102" s="9"/>
      <c r="H102" s="11"/>
    </row>
    <row r="103" spans="1:8" ht="13.5" customHeight="1">
      <c r="A103" s="7" t="s">
        <v>118</v>
      </c>
      <c r="C103" s="3" t="s">
        <v>192</v>
      </c>
      <c r="D103" s="22">
        <f>IF(C103="týdně",B103*4.33,IF(C103="čtrnáctidenně",2.166*B103,(IF(C103="měsíčně",1*B103,(IF(C103="čtvrtletně",B103/3,(IF(C103="pololetně",B103/6,(IF(C103="ročně",B103/12,NA))))))))))</f>
        <v>0</v>
      </c>
      <c r="E103" s="6" t="s">
        <v>104</v>
      </c>
      <c r="F103" s="50">
        <f>IF(E103="účty, složenky a pravidelné výdaje",D103,0)</f>
        <v>0</v>
      </c>
      <c r="G103" s="22">
        <f>IF(E103="úspory a velké výdaje",D103,0)</f>
        <v>0</v>
      </c>
      <c r="H103" s="41">
        <f>IF(E103="běžné výdaje",D103,0)</f>
        <v>0</v>
      </c>
    </row>
    <row r="104" spans="1:8" ht="13.5" customHeight="1">
      <c r="A104" s="7" t="s">
        <v>91</v>
      </c>
      <c r="C104" s="3" t="s">
        <v>192</v>
      </c>
      <c r="D104" s="22">
        <f>IF(C104="týdně",B104*4.33,IF(C104="čtrnáctidenně",2.166*B104,(IF(C104="měsíčně",1*B104,(IF(C104="čtvrtletně",B104/3,(IF(C104="pololetně",B104/6,(IF(C104="ročně",B104/12,NA))))))))))</f>
        <v>0</v>
      </c>
      <c r="E104" s="6" t="s">
        <v>104</v>
      </c>
      <c r="F104" s="50">
        <f>IF(E104="účty, složenky a pravidelné výdaje",D104,0)</f>
        <v>0</v>
      </c>
      <c r="G104" s="22">
        <f>IF(E104="úspory a velké výdaje",D104,0)</f>
        <v>0</v>
      </c>
      <c r="H104" s="41">
        <f>IF(E104="běžné výdaje",D104,0)</f>
        <v>0</v>
      </c>
    </row>
    <row r="105" spans="1:8" ht="13.5" customHeight="1">
      <c r="A105" s="7" t="s">
        <v>92</v>
      </c>
      <c r="C105" s="3" t="s">
        <v>192</v>
      </c>
      <c r="D105" s="22">
        <f>IF(C105="týdně",B105*4.33,IF(C105="čtrnáctidenně",2.166*B105,(IF(C105="měsíčně",1*B105,(IF(C105="čtvrtletně",B105/3,(IF(C105="pololetně",B105/6,(IF(C105="ročně",B105/12,NA))))))))))</f>
        <v>0</v>
      </c>
      <c r="E105" s="6" t="s">
        <v>104</v>
      </c>
      <c r="F105" s="50">
        <f>IF(E105="účty, složenky a pravidelné výdaje",D105,0)</f>
        <v>0</v>
      </c>
      <c r="G105" s="22">
        <f>IF(E105="úspory a velké výdaje",D105,0)</f>
        <v>0</v>
      </c>
      <c r="H105" s="41">
        <f>IF(E105="běžné výdaje",D105,0)</f>
        <v>0</v>
      </c>
    </row>
    <row r="106" spans="1:8" ht="13.5" customHeight="1">
      <c r="A106" s="7" t="s">
        <v>90</v>
      </c>
      <c r="C106" s="3" t="s">
        <v>192</v>
      </c>
      <c r="D106" s="22">
        <f>IF(C106="týdně",B106*4.33,IF(C106="čtrnáctidenně",2.166*B106,(IF(C106="měsíčně",1*B106,(IF(C106="čtvrtletně",B106/3,(IF(C106="pololetně",B106/6,(IF(C106="ročně",B106/12,NA))))))))))</f>
        <v>0</v>
      </c>
      <c r="E106" s="6" t="s">
        <v>104</v>
      </c>
      <c r="F106" s="50">
        <f>IF(E106="účty, složenky a pravidelné výdaje",D106,0)</f>
        <v>0</v>
      </c>
      <c r="G106" s="22">
        <f>IF(E106="úspory a velké výdaje",D106,0)</f>
        <v>0</v>
      </c>
      <c r="H106" s="41">
        <f>IF(E106="běžné výdaje",D106,0)</f>
        <v>0</v>
      </c>
    </row>
    <row r="107" spans="1:8" ht="13.5" thickBot="1">
      <c r="A107" s="49" t="s">
        <v>54</v>
      </c>
      <c r="B107" s="31"/>
      <c r="C107" s="2" t="s">
        <v>192</v>
      </c>
      <c r="D107" s="31">
        <f>IF(C107="týdně",B107*4.33,IF(C107="čtrnáctidenně",2.166*B107,(IF(C107="měsíčně",1*B107,(IF(C107="čtvrtletně",B107/3,(IF(C107="pololetně",B107/6,(IF(C107="ročně",B107/12,NA))))))))))</f>
        <v>0</v>
      </c>
      <c r="E107" s="8" t="s">
        <v>104</v>
      </c>
      <c r="F107" s="50">
        <f>IF(E107="účty, složenky a pravidelné výdaje",D107,0)</f>
        <v>0</v>
      </c>
      <c r="G107" s="22">
        <f>IF(E107="úspory a velké výdaje",D107,0)</f>
        <v>0</v>
      </c>
      <c r="H107" s="41">
        <f>IF(E107="běžné výdaje",D107,0)</f>
        <v>0</v>
      </c>
    </row>
    <row r="108" spans="1:8" s="10" customFormat="1" ht="13.5" customHeight="1" thickBot="1" thickTop="1">
      <c r="A108" s="12" t="s">
        <v>109</v>
      </c>
      <c r="B108" s="32"/>
      <c r="C108" s="13"/>
      <c r="D108" s="32">
        <f>SUM(D103:D107)</f>
        <v>0</v>
      </c>
      <c r="E108" s="14"/>
      <c r="F108" s="9"/>
      <c r="H108" s="11"/>
    </row>
    <row r="109" spans="1:8" ht="13.5" customHeight="1">
      <c r="A109" s="7"/>
      <c r="E109" s="6"/>
      <c r="F109" s="7"/>
      <c r="H109" s="6"/>
    </row>
    <row r="110" spans="1:8" s="10" customFormat="1" ht="13.5" customHeight="1">
      <c r="A110" s="9" t="s">
        <v>115</v>
      </c>
      <c r="B110" s="30"/>
      <c r="D110" s="30"/>
      <c r="E110" s="11"/>
      <c r="F110" s="9"/>
      <c r="H110" s="11"/>
    </row>
    <row r="111" spans="1:8" ht="13.5" customHeight="1">
      <c r="A111" s="78" t="s">
        <v>261</v>
      </c>
      <c r="C111" s="3" t="s">
        <v>192</v>
      </c>
      <c r="D111" s="22">
        <f>IF(C111="týdně",B111*4.33,IF(C111="čtrnáctidenně",2.166*B111,(IF(C111="měsíčně",1*B111,(IF(C111="čtvrtletně",B111/3,(IF(C111="pololetně",B111/6,(IF(C111="ročně",B111/12,NA))))))))))</f>
        <v>0</v>
      </c>
      <c r="E111" s="6" t="s">
        <v>104</v>
      </c>
      <c r="F111" s="50">
        <f>IF(E111="účty, složenky a pravidelné výdaje",D111,0)</f>
        <v>0</v>
      </c>
      <c r="G111" s="22">
        <f>IF(E111="úspory a velké výdaje",D111,0)</f>
        <v>0</v>
      </c>
      <c r="H111" s="41">
        <f>IF(E111="běžné výdaje",D111,0)</f>
        <v>0</v>
      </c>
    </row>
    <row r="112" spans="1:8" ht="13.5" customHeight="1">
      <c r="A112" s="7" t="s">
        <v>231</v>
      </c>
      <c r="C112" s="3" t="s">
        <v>192</v>
      </c>
      <c r="D112" s="22">
        <f>IF(C112="týdně",B112*4.33,IF(C112="čtrnáctidenně",2.166*B112,(IF(C112="měsíčně",1*B112,(IF(C112="čtvrtletně",B112/3,(IF(C112="pololetně",B112/6,(IF(C112="ročně",B112/12,NA))))))))))</f>
        <v>0</v>
      </c>
      <c r="E112" s="6" t="s">
        <v>104</v>
      </c>
      <c r="F112" s="50">
        <f>IF(E112="účty, složenky a pravidelné výdaje",D112,0)</f>
        <v>0</v>
      </c>
      <c r="G112" s="22">
        <f>IF(E112="úspory a velké výdaje",D112,0)</f>
        <v>0</v>
      </c>
      <c r="H112" s="41">
        <f>IF(E112="běžné výdaje",D112,0)</f>
        <v>0</v>
      </c>
    </row>
    <row r="113" spans="1:8" ht="13.5" customHeight="1">
      <c r="A113" s="7" t="s">
        <v>202</v>
      </c>
      <c r="C113" s="3" t="s">
        <v>196</v>
      </c>
      <c r="D113" s="22">
        <f>IF(C113="týdně",B113*4.33,IF(C113="čtrnáctidenně",2.166*B113,(IF(C113="měsíčně",1*B113,(IF(C113="čtvrtletně",B113/3,(IF(C113="pololetně",B113/6,(IF(C113="ročně",B113/12,NA))))))))))</f>
        <v>0</v>
      </c>
      <c r="E113" s="6" t="s">
        <v>104</v>
      </c>
      <c r="F113" s="50">
        <f>IF(E113="účty, složenky a pravidelné výdaje",D113,0)</f>
        <v>0</v>
      </c>
      <c r="G113" s="22">
        <f>IF(E113="úspory a velké výdaje",D113,0)</f>
        <v>0</v>
      </c>
      <c r="H113" s="41">
        <f>IF(E113="běžné výdaje",D113,0)</f>
        <v>0</v>
      </c>
    </row>
    <row r="114" spans="1:8" ht="13.5" customHeight="1">
      <c r="A114" s="7" t="s">
        <v>117</v>
      </c>
      <c r="C114" s="3" t="s">
        <v>192</v>
      </c>
      <c r="D114" s="22">
        <f>IF(C114="týdně",B114*4.33,IF(C114="čtrnáctidenně",2.166*B114,(IF(C114="měsíčně",1*B114,(IF(C114="čtvrtletně",B114/3,(IF(C114="pololetně",B114/6,(IF(C114="ročně",B114/12,NA))))))))))</f>
        <v>0</v>
      </c>
      <c r="E114" s="6" t="s">
        <v>104</v>
      </c>
      <c r="F114" s="50">
        <f>IF(E114="účty, složenky a pravidelné výdaje",D114,0)</f>
        <v>0</v>
      </c>
      <c r="G114" s="22">
        <f>IF(E114="úspory a velké výdaje",D114,0)</f>
        <v>0</v>
      </c>
      <c r="H114" s="41">
        <f>IF(E114="běžné výdaje",D114,0)</f>
        <v>0</v>
      </c>
    </row>
    <row r="115" spans="1:8" ht="13.5" customHeight="1">
      <c r="A115" s="7" t="s">
        <v>116</v>
      </c>
      <c r="C115" s="3" t="s">
        <v>196</v>
      </c>
      <c r="D115" s="22">
        <f>IF(C115="týdně",B115*4.33,IF(C115="čtrnáctidenně",2.166*B115,(IF(C115="měsíčně",1*B115,(IF(C115="čtvrtletně",B115/3,(IF(C115="pololetně",B115/6,(IF(C115="ročně",B115/12,NA))))))))))</f>
        <v>0</v>
      </c>
      <c r="E115" s="6" t="s">
        <v>103</v>
      </c>
      <c r="F115" s="50">
        <f>IF(E115="účty, složenky a pravidelné výdaje",D115,0)</f>
        <v>0</v>
      </c>
      <c r="G115" s="22">
        <f>IF(E115="úspory a velké výdaje",D115,0)</f>
        <v>0</v>
      </c>
      <c r="H115" s="41">
        <f>IF(E115="běžné výdaje",D115,0)</f>
        <v>0</v>
      </c>
    </row>
    <row r="116" spans="1:8" ht="13.5" customHeight="1">
      <c r="A116" s="7" t="s">
        <v>119</v>
      </c>
      <c r="C116" s="3" t="s">
        <v>196</v>
      </c>
      <c r="D116" s="22">
        <f>IF(C116="týdně",B116*4.33,IF(C116="čtrnáctidenně",2.166*B116,(IF(C116="měsíčně",1*B116,(IF(C116="čtvrtletně",B116/3,(IF(C116="pololetně",B116/6,(IF(C116="ročně",B116/12,NA))))))))))</f>
        <v>0</v>
      </c>
      <c r="E116" s="6" t="s">
        <v>103</v>
      </c>
      <c r="F116" s="50">
        <f>IF(E116="účty, složenky a pravidelné výdaje",D116,0)</f>
        <v>0</v>
      </c>
      <c r="G116" s="22">
        <f>IF(E116="úspory a velké výdaje",D116,0)</f>
        <v>0</v>
      </c>
      <c r="H116" s="41">
        <f>IF(E116="běžné výdaje",D116,0)</f>
        <v>0</v>
      </c>
    </row>
    <row r="117" spans="1:8" ht="13.5" customHeight="1">
      <c r="A117" s="78" t="s">
        <v>262</v>
      </c>
      <c r="C117" s="3" t="s">
        <v>196</v>
      </c>
      <c r="D117" s="22">
        <f>IF(C117="týdně",B117*4.33,IF(C117="čtrnáctidenně",2.166*B117,(IF(C117="měsíčně",1*B117,(IF(C117="čtvrtletně",B117/3,(IF(C117="pololetně",B117/6,(IF(C117="ročně",B117/12,NA))))))))))</f>
        <v>0</v>
      </c>
      <c r="E117" s="6" t="s">
        <v>103</v>
      </c>
      <c r="F117" s="50">
        <f>IF(E117="účty, složenky a pravidelné výdaje",D117,0)</f>
        <v>0</v>
      </c>
      <c r="G117" s="22">
        <f>IF(E117="úspory a velké výdaje",D117,0)</f>
        <v>0</v>
      </c>
      <c r="H117" s="41">
        <f>IF(E117="běžné výdaje",D117,0)</f>
        <v>0</v>
      </c>
    </row>
    <row r="118" spans="1:8" ht="13.5" thickBot="1">
      <c r="A118" s="49" t="s">
        <v>54</v>
      </c>
      <c r="B118" s="31"/>
      <c r="C118" s="2" t="s">
        <v>192</v>
      </c>
      <c r="D118" s="31">
        <f>IF(C118="týdně",B118*4.33,IF(C118="čtrnáctidenně",2.166*B118,(IF(C118="měsíčně",1*B118,(IF(C118="čtvrtletně",B118/3,(IF(C118="pololetně",B118/6,(IF(C118="ročně",B118/12,NA))))))))))</f>
        <v>0</v>
      </c>
      <c r="E118" s="8" t="s">
        <v>104</v>
      </c>
      <c r="F118" s="50">
        <f>IF(E118="účty, složenky a pravidelné výdaje",D118,0)</f>
        <v>0</v>
      </c>
      <c r="G118" s="22">
        <f>IF(E118="úspory a velké výdaje",D118,0)</f>
        <v>0</v>
      </c>
      <c r="H118" s="41">
        <f>IF(E118="běžné výdaje",D118,0)</f>
        <v>0</v>
      </c>
    </row>
    <row r="119" spans="1:8" s="10" customFormat="1" ht="13.5" customHeight="1" thickBot="1" thickTop="1">
      <c r="A119" s="12" t="s">
        <v>120</v>
      </c>
      <c r="B119" s="32"/>
      <c r="C119" s="13"/>
      <c r="D119" s="32">
        <f>SUM(D111:D118)</f>
        <v>0</v>
      </c>
      <c r="E119" s="14"/>
      <c r="F119" s="9"/>
      <c r="H119" s="11"/>
    </row>
    <row r="120" spans="1:8" s="10" customFormat="1" ht="13.5" customHeight="1" thickBot="1">
      <c r="A120" s="63" t="s">
        <v>206</v>
      </c>
      <c r="B120" s="56"/>
      <c r="C120" s="45"/>
      <c r="D120" s="56">
        <f>D108+D119</f>
        <v>0</v>
      </c>
      <c r="E120" s="64"/>
      <c r="F120" s="59"/>
      <c r="G120" s="60"/>
      <c r="H120" s="61"/>
    </row>
    <row r="121" spans="2:4" s="10" customFormat="1" ht="13.5" customHeight="1">
      <c r="B121" s="30"/>
      <c r="D121" s="30"/>
    </row>
    <row r="122" ht="13.5" customHeight="1" thickBot="1"/>
    <row r="123" spans="1:8" s="20" customFormat="1" ht="19.5" customHeight="1">
      <c r="A123" s="26" t="s">
        <v>121</v>
      </c>
      <c r="B123" s="33"/>
      <c r="C123" s="4"/>
      <c r="D123" s="33"/>
      <c r="E123" s="28"/>
      <c r="F123" s="51"/>
      <c r="H123" s="52"/>
    </row>
    <row r="124" spans="1:8" ht="27" customHeight="1">
      <c r="A124" s="84" t="s">
        <v>263</v>
      </c>
      <c r="B124" s="82"/>
      <c r="C124" s="82"/>
      <c r="D124" s="82"/>
      <c r="E124" s="83"/>
      <c r="F124" s="7"/>
      <c r="H124" s="6"/>
    </row>
    <row r="125" spans="1:8" ht="25.5" customHeight="1">
      <c r="A125" s="7"/>
      <c r="B125" s="30" t="s">
        <v>0</v>
      </c>
      <c r="C125" s="10" t="s">
        <v>52</v>
      </c>
      <c r="D125" s="10" t="s">
        <v>53</v>
      </c>
      <c r="E125" s="11" t="s">
        <v>269</v>
      </c>
      <c r="F125" s="7"/>
      <c r="H125" s="6"/>
    </row>
    <row r="126" spans="1:8" s="10" customFormat="1" ht="13.5" customHeight="1">
      <c r="A126" s="9" t="s">
        <v>122</v>
      </c>
      <c r="B126" s="30"/>
      <c r="D126" s="30"/>
      <c r="E126" s="11"/>
      <c r="F126" s="9"/>
      <c r="H126" s="11"/>
    </row>
    <row r="127" spans="1:8" ht="13.5" customHeight="1">
      <c r="A127" s="7" t="s">
        <v>124</v>
      </c>
      <c r="C127" s="3" t="s">
        <v>192</v>
      </c>
      <c r="D127" s="22">
        <f>IF(C127="týdně",B127*4.33,IF(C127="čtrnáctidenně",2.166*B127,(IF(C127="měsíčně",1*B127,(IF(C127="čtvrtletně",B127/3,(IF(C127="pololetně",B127/6,(IF(C127="ročně",B127/12,NA))))))))))</f>
        <v>0</v>
      </c>
      <c r="E127" s="6" t="s">
        <v>103</v>
      </c>
      <c r="F127" s="50">
        <f aca="true" t="shared" si="9" ref="F127:F134">IF(E127="účty, složenky a pravidelné výdaje",D127,0)</f>
        <v>0</v>
      </c>
      <c r="G127" s="22">
        <f aca="true" t="shared" si="10" ref="G127:G134">IF(E127="úspory a velké výdaje",D127,0)</f>
        <v>0</v>
      </c>
      <c r="H127" s="41">
        <f aca="true" t="shared" si="11" ref="H127:H134">IF(E127="běžné výdaje",D127,0)</f>
        <v>0</v>
      </c>
    </row>
    <row r="128" spans="1:8" ht="13.5" customHeight="1">
      <c r="A128" s="7" t="s">
        <v>125</v>
      </c>
      <c r="C128" s="3" t="s">
        <v>192</v>
      </c>
      <c r="D128" s="22">
        <f>IF(C128="týdně",B128*4.33,IF(C128="čtrnáctidenně",2.166*B128,(IF(C128="měsíčně",1*B128,(IF(C128="čtvrtletně",B128/3,(IF(C128="pololetně",B128/6,(IF(C128="ročně",B128/12,NA))))))))))</f>
        <v>0</v>
      </c>
      <c r="E128" s="6" t="s">
        <v>103</v>
      </c>
      <c r="F128" s="50">
        <f t="shared" si="9"/>
        <v>0</v>
      </c>
      <c r="G128" s="22">
        <f t="shared" si="10"/>
        <v>0</v>
      </c>
      <c r="H128" s="41">
        <f t="shared" si="11"/>
        <v>0</v>
      </c>
    </row>
    <row r="129" spans="1:8" ht="13.5" customHeight="1">
      <c r="A129" s="7" t="s">
        <v>126</v>
      </c>
      <c r="C129" s="3" t="s">
        <v>192</v>
      </c>
      <c r="D129" s="22">
        <f>IF(C129="týdně",B129*4.33,IF(C129="čtrnáctidenně",2.166*B129,(IF(C129="měsíčně",1*B129,(IF(C129="čtvrtletně",B129/3,(IF(C129="pololetně",B129/6,(IF(C129="ročně",B129/12,NA))))))))))</f>
        <v>0</v>
      </c>
      <c r="E129" s="6" t="s">
        <v>103</v>
      </c>
      <c r="F129" s="50">
        <f t="shared" si="9"/>
        <v>0</v>
      </c>
      <c r="G129" s="22">
        <f t="shared" si="10"/>
        <v>0</v>
      </c>
      <c r="H129" s="41">
        <f t="shared" si="11"/>
        <v>0</v>
      </c>
    </row>
    <row r="130" spans="1:8" ht="13.5" customHeight="1">
      <c r="A130" s="7" t="s">
        <v>127</v>
      </c>
      <c r="C130" s="3" t="s">
        <v>192</v>
      </c>
      <c r="D130" s="22">
        <f>IF(C130="týdně",B130*4.33,IF(C130="čtrnáctidenně",2.166*B130,(IF(C130="měsíčně",1*B130,(IF(C130="čtvrtletně",B130/3,(IF(C130="pololetně",B130/6,(IF(C130="ročně",B130/12,NA))))))))))</f>
        <v>0</v>
      </c>
      <c r="E130" s="6" t="s">
        <v>103</v>
      </c>
      <c r="F130" s="50">
        <f>IF(E130="účty, složenky a pravidelné výdaje",D130,0)</f>
        <v>0</v>
      </c>
      <c r="G130" s="22">
        <f>IF(E130="úspory a velké výdaje",D130,0)</f>
        <v>0</v>
      </c>
      <c r="H130" s="41">
        <f>IF(E130="běžné výdaje",D130,0)</f>
        <v>0</v>
      </c>
    </row>
    <row r="131" spans="1:8" ht="13.5" customHeight="1">
      <c r="A131" s="7" t="s">
        <v>128</v>
      </c>
      <c r="C131" s="3" t="s">
        <v>192</v>
      </c>
      <c r="D131" s="22">
        <f>IF(C131="týdně",B131*4.33,IF(C131="čtrnáctidenně",2.166*B131,(IF(C131="měsíčně",1*B131,(IF(C131="čtvrtletně",B131/3,(IF(C131="pololetně",B131/6,(IF(C131="ročně",B131/12,NA))))))))))</f>
        <v>0</v>
      </c>
      <c r="E131" s="6" t="s">
        <v>103</v>
      </c>
      <c r="F131" s="50">
        <f>IF(E131="účty, složenky a pravidelné výdaje",D131,0)</f>
        <v>0</v>
      </c>
      <c r="G131" s="22">
        <f>IF(E131="úspory a velké výdaje",D131,0)</f>
        <v>0</v>
      </c>
      <c r="H131" s="41">
        <f>IF(E131="běžné výdaje",D131,0)</f>
        <v>0</v>
      </c>
    </row>
    <row r="132" spans="1:8" ht="13.5" customHeight="1">
      <c r="A132" s="7" t="s">
        <v>217</v>
      </c>
      <c r="C132" s="3" t="s">
        <v>192</v>
      </c>
      <c r="D132" s="22">
        <f>IF(C132="týdně",B132*4.33,IF(C132="čtrnáctidenně",2.166*B132,(IF(C132="měsíčně",1*B132,(IF(C132="čtvrtletně",B132/3,(IF(C132="pololetně",B132/6,(IF(C132="ročně",B132/12,NA))))))))))</f>
        <v>0</v>
      </c>
      <c r="E132" s="6" t="s">
        <v>103</v>
      </c>
      <c r="F132" s="50">
        <f t="shared" si="9"/>
        <v>0</v>
      </c>
      <c r="G132" s="22">
        <f t="shared" si="10"/>
        <v>0</v>
      </c>
      <c r="H132" s="41">
        <f t="shared" si="11"/>
        <v>0</v>
      </c>
    </row>
    <row r="133" spans="1:8" ht="13.5" customHeight="1">
      <c r="A133" s="7" t="s">
        <v>224</v>
      </c>
      <c r="C133" s="3" t="s">
        <v>192</v>
      </c>
      <c r="D133" s="22">
        <f>IF(C133="týdně",B133*4.33,IF(C133="čtrnáctidenně",2.166*B133,(IF(C133="měsíčně",1*B133,(IF(C133="čtvrtletně",B133/3,(IF(C133="pololetně",B133/6,(IF(C133="ročně",B133/12,NA))))))))))</f>
        <v>0</v>
      </c>
      <c r="E133" s="6" t="s">
        <v>103</v>
      </c>
      <c r="F133" s="50">
        <f t="shared" si="9"/>
        <v>0</v>
      </c>
      <c r="G133" s="22">
        <f t="shared" si="10"/>
        <v>0</v>
      </c>
      <c r="H133" s="41">
        <f t="shared" si="11"/>
        <v>0</v>
      </c>
    </row>
    <row r="134" spans="1:8" ht="13.5" thickBot="1">
      <c r="A134" s="49" t="s">
        <v>54</v>
      </c>
      <c r="B134" s="31"/>
      <c r="C134" s="2" t="s">
        <v>192</v>
      </c>
      <c r="D134" s="31">
        <f>IF(C134="týdně",B134*4.33,IF(C134="čtrnáctidenně",2.166*B134,(IF(C134="měsíčně",1*B134,(IF(C134="čtvrtletně",B134/3,(IF(C134="pololetně",B134/6,(IF(C134="ročně",B134/12,NA))))))))))</f>
        <v>0</v>
      </c>
      <c r="E134" s="8" t="s">
        <v>103</v>
      </c>
      <c r="F134" s="50">
        <f t="shared" si="9"/>
        <v>0</v>
      </c>
      <c r="G134" s="22">
        <f t="shared" si="10"/>
        <v>0</v>
      </c>
      <c r="H134" s="41">
        <f t="shared" si="11"/>
        <v>0</v>
      </c>
    </row>
    <row r="135" spans="1:8" s="10" customFormat="1" ht="13.5" customHeight="1" thickBot="1" thickTop="1">
      <c r="A135" s="12" t="s">
        <v>123</v>
      </c>
      <c r="B135" s="32"/>
      <c r="C135" s="13"/>
      <c r="D135" s="32">
        <f>SUM(D127:D134)</f>
        <v>0</v>
      </c>
      <c r="E135" s="14"/>
      <c r="F135" s="9"/>
      <c r="H135" s="11"/>
    </row>
    <row r="136" spans="2:4" s="10" customFormat="1" ht="13.5" customHeight="1">
      <c r="B136" s="30"/>
      <c r="D136" s="30"/>
    </row>
    <row r="137" ht="13.5" customHeight="1" thickBot="1"/>
    <row r="138" spans="1:8" s="20" customFormat="1" ht="19.5" customHeight="1">
      <c r="A138" s="26" t="s">
        <v>129</v>
      </c>
      <c r="B138" s="33"/>
      <c r="C138" s="4"/>
      <c r="D138" s="33"/>
      <c r="E138" s="28"/>
      <c r="F138" s="51"/>
      <c r="H138" s="52"/>
    </row>
    <row r="139" spans="1:8" ht="13.5" customHeight="1">
      <c r="A139" s="81" t="s">
        <v>130</v>
      </c>
      <c r="B139" s="82"/>
      <c r="C139" s="82"/>
      <c r="D139" s="82"/>
      <c r="E139" s="83"/>
      <c r="F139" s="7"/>
      <c r="H139" s="6"/>
    </row>
    <row r="140" spans="1:8" ht="25.5" customHeight="1">
      <c r="A140" s="7"/>
      <c r="B140" s="30" t="s">
        <v>0</v>
      </c>
      <c r="C140" s="10" t="s">
        <v>52</v>
      </c>
      <c r="D140" s="10" t="s">
        <v>53</v>
      </c>
      <c r="E140" s="11" t="s">
        <v>269</v>
      </c>
      <c r="F140" s="7"/>
      <c r="H140" s="6"/>
    </row>
    <row r="141" spans="1:8" s="10" customFormat="1" ht="13.5" customHeight="1">
      <c r="A141" s="9" t="s">
        <v>131</v>
      </c>
      <c r="B141" s="30"/>
      <c r="D141" s="30"/>
      <c r="E141" s="11"/>
      <c r="F141" s="9"/>
      <c r="H141" s="11"/>
    </row>
    <row r="142" spans="1:8" ht="13.5" customHeight="1">
      <c r="A142" s="7" t="s">
        <v>227</v>
      </c>
      <c r="C142" s="3" t="s">
        <v>192</v>
      </c>
      <c r="D142" s="22">
        <f>IF(C142="týdně",B142*4.33,IF(C142="čtrnáctidenně",2.166*B142,(IF(C142="měsíčně",1*B142,(IF(C142="čtvrtletně",B142/3,(IF(C142="pololetně",B142/6,(IF(C142="ročně",B142/12,NA))))))))))</f>
        <v>0</v>
      </c>
      <c r="E142" s="6" t="s">
        <v>104</v>
      </c>
      <c r="F142" s="50">
        <f aca="true" t="shared" si="12" ref="F142:F156">IF(E142="účty, složenky a pravidelné výdaje",D142,0)</f>
        <v>0</v>
      </c>
      <c r="G142" s="22">
        <f aca="true" t="shared" si="13" ref="G142:G156">IF(E142="úspory a velké výdaje",D142,0)</f>
        <v>0</v>
      </c>
      <c r="H142" s="41">
        <f aca="true" t="shared" si="14" ref="H142:H156">IF(E142="běžné výdaje",D142,0)</f>
        <v>0</v>
      </c>
    </row>
    <row r="143" spans="1:8" ht="13.5" customHeight="1">
      <c r="A143" s="7" t="s">
        <v>135</v>
      </c>
      <c r="C143" s="3" t="s">
        <v>192</v>
      </c>
      <c r="D143" s="22">
        <f>IF(C143="týdně",B143*4.33,IF(C143="čtrnáctidenně",2.166*B143,(IF(C143="měsíčně",1*B143,(IF(C143="čtvrtletně",B143/3,(IF(C143="pololetně",B143/6,(IF(C143="ročně",B143/12,NA))))))))))</f>
        <v>0</v>
      </c>
      <c r="E143" s="6" t="s">
        <v>104</v>
      </c>
      <c r="F143" s="50">
        <f>IF(E143="účty, složenky a pravidelné výdaje",D143,0)</f>
        <v>0</v>
      </c>
      <c r="G143" s="22">
        <f>IF(E143="úspory a velké výdaje",D143,0)</f>
        <v>0</v>
      </c>
      <c r="H143" s="41">
        <f>IF(E143="běžné výdaje",D143,0)</f>
        <v>0</v>
      </c>
    </row>
    <row r="144" spans="1:8" ht="13.5" customHeight="1">
      <c r="A144" s="7" t="s">
        <v>132</v>
      </c>
      <c r="C144" s="3" t="s">
        <v>192</v>
      </c>
      <c r="D144" s="22">
        <f>IF(C144="týdně",B144*4.33,IF(C144="čtrnáctidenně",2.166*B144,(IF(C144="měsíčně",1*B144,(IF(C144="čtvrtletně",B144/3,(IF(C144="pololetně",B144/6,(IF(C144="ročně",B144/12,NA))))))))))</f>
        <v>0</v>
      </c>
      <c r="E144" s="6" t="s">
        <v>103</v>
      </c>
      <c r="F144" s="50">
        <f t="shared" si="12"/>
        <v>0</v>
      </c>
      <c r="G144" s="22">
        <f t="shared" si="13"/>
        <v>0</v>
      </c>
      <c r="H144" s="41">
        <f t="shared" si="14"/>
        <v>0</v>
      </c>
    </row>
    <row r="145" spans="1:8" ht="13.5" customHeight="1">
      <c r="A145" s="7" t="s">
        <v>191</v>
      </c>
      <c r="C145" s="3" t="s">
        <v>192</v>
      </c>
      <c r="D145" s="22">
        <f>IF(C145="týdně",B145*4.33,IF(C145="čtrnáctidenně",2.166*B145,(IF(C145="měsíčně",1*B145,(IF(C145="čtvrtletně",B145/3,(IF(C145="pololetně",B145/6,(IF(C145="ročně",B145/12,NA))))))))))</f>
        <v>0</v>
      </c>
      <c r="E145" s="6" t="s">
        <v>103</v>
      </c>
      <c r="F145" s="50">
        <f>IF(E145="účty, složenky a pravidelné výdaje",D145,0)</f>
        <v>0</v>
      </c>
      <c r="G145" s="22">
        <f>IF(E145="úspory a velké výdaje",D145,0)</f>
        <v>0</v>
      </c>
      <c r="H145" s="41">
        <f>IF(E145="běžné výdaje",D145,0)</f>
        <v>0</v>
      </c>
    </row>
    <row r="146" spans="1:8" ht="13.5" customHeight="1">
      <c r="A146" s="7" t="s">
        <v>137</v>
      </c>
      <c r="C146" s="3" t="s">
        <v>192</v>
      </c>
      <c r="D146" s="22">
        <f>IF(C146="týdně",B146*4.33,IF(C146="čtrnáctidenně",2.166*B146,(IF(C146="měsíčně",1*B146,(IF(C146="čtvrtletně",B146/3,(IF(C146="pololetně",B146/6,(IF(C146="ročně",B146/12,NA))))))))))</f>
        <v>0</v>
      </c>
      <c r="E146" s="6" t="s">
        <v>103</v>
      </c>
      <c r="F146" s="50">
        <f>IF(E146="účty, složenky a pravidelné výdaje",D146,0)</f>
        <v>0</v>
      </c>
      <c r="G146" s="22">
        <f>IF(E146="úspory a velké výdaje",D146,0)</f>
        <v>0</v>
      </c>
      <c r="H146" s="41">
        <f>IF(E146="běžné výdaje",D146,0)</f>
        <v>0</v>
      </c>
    </row>
    <row r="147" spans="1:8" ht="13.5" customHeight="1">
      <c r="A147" s="7" t="s">
        <v>138</v>
      </c>
      <c r="C147" s="3" t="s">
        <v>192</v>
      </c>
      <c r="D147" s="22">
        <f>IF(C147="týdně",B147*4.33,IF(C147="čtrnáctidenně",2.166*B147,(IF(C147="měsíčně",1*B147,(IF(C147="čtvrtletně",B147/3,(IF(C147="pololetně",B147/6,(IF(C147="ročně",B147/12,NA))))))))))</f>
        <v>0</v>
      </c>
      <c r="E147" s="6" t="s">
        <v>103</v>
      </c>
      <c r="F147" s="50">
        <f>IF(E147="účty, složenky a pravidelné výdaje",D147,0)</f>
        <v>0</v>
      </c>
      <c r="G147" s="22">
        <f>IF(E147="úspory a velké výdaje",D147,0)</f>
        <v>0</v>
      </c>
      <c r="H147" s="41">
        <f>IF(E147="běžné výdaje",D147,0)</f>
        <v>0</v>
      </c>
    </row>
    <row r="148" spans="1:8" ht="13.5" customHeight="1">
      <c r="A148" s="7" t="s">
        <v>136</v>
      </c>
      <c r="C148" s="3" t="s">
        <v>192</v>
      </c>
      <c r="D148" s="22">
        <f>IF(C148="týdně",B148*4.33,IF(C148="čtrnáctidenně",2.166*B148,(IF(C148="měsíčně",1*B148,(IF(C148="čtvrtletně",B148/3,(IF(C148="pololetně",B148/6,(IF(C148="ročně",B148/12,NA))))))))))</f>
        <v>0</v>
      </c>
      <c r="E148" s="6" t="s">
        <v>103</v>
      </c>
      <c r="F148" s="50">
        <f t="shared" si="12"/>
        <v>0</v>
      </c>
      <c r="G148" s="22">
        <f t="shared" si="13"/>
        <v>0</v>
      </c>
      <c r="H148" s="41">
        <f t="shared" si="14"/>
        <v>0</v>
      </c>
    </row>
    <row r="149" spans="1:8" ht="13.5" customHeight="1">
      <c r="A149" s="7" t="s">
        <v>207</v>
      </c>
      <c r="C149" s="3" t="s">
        <v>192</v>
      </c>
      <c r="D149" s="22">
        <f>IF(C149="týdně",B149*4.33,IF(C149="čtrnáctidenně",2.166*B149,(IF(C149="měsíčně",1*B149,(IF(C149="čtvrtletně",B149/3,(IF(C149="pololetně",B149/6,(IF(C149="ročně",B149/12,NA))))))))))</f>
        <v>0</v>
      </c>
      <c r="E149" s="6" t="s">
        <v>104</v>
      </c>
      <c r="F149" s="50">
        <f>IF(E149="účty, složenky a pravidelné výdaje",D149,0)</f>
        <v>0</v>
      </c>
      <c r="G149" s="22">
        <f>IF(E149="úspory a velké výdaje",D149,0)</f>
        <v>0</v>
      </c>
      <c r="H149" s="41">
        <f>IF(E149="běžné výdaje",D149,0)</f>
        <v>0</v>
      </c>
    </row>
    <row r="150" spans="1:8" ht="13.5" customHeight="1">
      <c r="A150" s="7" t="s">
        <v>242</v>
      </c>
      <c r="C150" s="3" t="s">
        <v>192</v>
      </c>
      <c r="D150" s="22">
        <f>IF(C150="týdně",B150*4.33,IF(C150="čtrnáctidenně",2.166*B150,(IF(C150="měsíčně",1*B150,(IF(C150="čtvrtletně",B150/3,(IF(C150="pololetně",B150/6,(IF(C150="ročně",B150/12,NA))))))))))</f>
        <v>0</v>
      </c>
      <c r="E150" s="6" t="s">
        <v>104</v>
      </c>
      <c r="F150" s="50">
        <f t="shared" si="12"/>
        <v>0</v>
      </c>
      <c r="G150" s="22">
        <f t="shared" si="13"/>
        <v>0</v>
      </c>
      <c r="H150" s="41">
        <f t="shared" si="14"/>
        <v>0</v>
      </c>
    </row>
    <row r="151" spans="1:8" ht="13.5" customHeight="1">
      <c r="A151" s="7" t="s">
        <v>219</v>
      </c>
      <c r="C151" s="3" t="s">
        <v>192</v>
      </c>
      <c r="D151" s="22">
        <f>IF(C151="týdně",B151*4.33,IF(C151="čtrnáctidenně",2.166*B151,(IF(C151="měsíčně",1*B151,(IF(C151="čtvrtletně",B151/3,(IF(C151="pololetně",B151/6,(IF(C151="ročně",B151/12,NA))))))))))</f>
        <v>0</v>
      </c>
      <c r="E151" s="6" t="s">
        <v>104</v>
      </c>
      <c r="F151" s="50">
        <f>IF(E151="účty, složenky a pravidelné výdaje",D151,0)</f>
        <v>0</v>
      </c>
      <c r="G151" s="22">
        <f>IF(E151="úspory a velké výdaje",D151,0)</f>
        <v>0</v>
      </c>
      <c r="H151" s="41">
        <f>IF(E151="běžné výdaje",D151,0)</f>
        <v>0</v>
      </c>
    </row>
    <row r="152" spans="1:8" ht="13.5" customHeight="1">
      <c r="A152" s="7" t="s">
        <v>140</v>
      </c>
      <c r="C152" s="3" t="s">
        <v>192</v>
      </c>
      <c r="D152" s="22">
        <f>IF(C152="týdně",B152*4.33,IF(C152="čtrnáctidenně",2.166*B152,(IF(C152="měsíčně",1*B152,(IF(C152="čtvrtletně",B152/3,(IF(C152="pololetně",B152/6,(IF(C152="ročně",B152/12,NA))))))))))</f>
        <v>0</v>
      </c>
      <c r="E152" s="6" t="s">
        <v>104</v>
      </c>
      <c r="F152" s="50">
        <f t="shared" si="12"/>
        <v>0</v>
      </c>
      <c r="G152" s="22">
        <f t="shared" si="13"/>
        <v>0</v>
      </c>
      <c r="H152" s="41">
        <f t="shared" si="14"/>
        <v>0</v>
      </c>
    </row>
    <row r="153" spans="1:8" ht="13.5" customHeight="1">
      <c r="A153" s="7" t="s">
        <v>133</v>
      </c>
      <c r="C153" s="3" t="s">
        <v>192</v>
      </c>
      <c r="D153" s="22">
        <f>IF(C153="týdně",B153*4.33,IF(C153="čtrnáctidenně",2.166*B153,(IF(C153="měsíčně",1*B153,(IF(C153="čtvrtletně",B153/3,(IF(C153="pololetně",B153/6,(IF(C153="ročně",B153/12,NA))))))))))</f>
        <v>0</v>
      </c>
      <c r="E153" s="6" t="s">
        <v>104</v>
      </c>
      <c r="F153" s="50">
        <f>IF(E153="účty, složenky a pravidelné výdaje",D153,0)</f>
        <v>0</v>
      </c>
      <c r="G153" s="22">
        <f>IF(E153="úspory a velké výdaje",D153,0)</f>
        <v>0</v>
      </c>
      <c r="H153" s="41">
        <f>IF(E153="běžné výdaje",D153,0)</f>
        <v>0</v>
      </c>
    </row>
    <row r="154" spans="1:8" ht="13.5" customHeight="1">
      <c r="A154" s="7" t="s">
        <v>134</v>
      </c>
      <c r="C154" s="3" t="s">
        <v>192</v>
      </c>
      <c r="D154" s="22">
        <f>IF(C154="týdně",B154*4.33,IF(C154="čtrnáctidenně",2.166*B154,(IF(C154="měsíčně",1*B154,(IF(C154="čtvrtletně",B154/3,(IF(C154="pololetně",B154/6,(IF(C154="ročně",B154/12,NA))))))))))</f>
        <v>0</v>
      </c>
      <c r="E154" s="6" t="s">
        <v>104</v>
      </c>
      <c r="F154" s="50">
        <f>IF(E154="účty, složenky a pravidelné výdaje",D154,0)</f>
        <v>0</v>
      </c>
      <c r="G154" s="22">
        <f>IF(E154="úspory a velké výdaje",D154,0)</f>
        <v>0</v>
      </c>
      <c r="H154" s="41">
        <f>IF(E154="běžné výdaje",D154,0)</f>
        <v>0</v>
      </c>
    </row>
    <row r="155" spans="1:8" ht="13.5" customHeight="1">
      <c r="A155" s="7" t="s">
        <v>188</v>
      </c>
      <c r="C155" s="3" t="s">
        <v>192</v>
      </c>
      <c r="D155" s="22">
        <f>IF(C155="týdně",B155*4.33,IF(C155="čtrnáctidenně",2.166*B155,(IF(C155="měsíčně",1*B155,(IF(C155="čtvrtletně",B155/3,(IF(C155="pololetně",B155/6,(IF(C155="ročně",B155/12,NA))))))))))</f>
        <v>0</v>
      </c>
      <c r="E155" s="6" t="s">
        <v>103</v>
      </c>
      <c r="F155" s="50">
        <f t="shared" si="12"/>
        <v>0</v>
      </c>
      <c r="G155" s="22">
        <f t="shared" si="13"/>
        <v>0</v>
      </c>
      <c r="H155" s="41">
        <f t="shared" si="14"/>
        <v>0</v>
      </c>
    </row>
    <row r="156" spans="1:8" ht="13.5" thickBot="1">
      <c r="A156" s="49" t="s">
        <v>54</v>
      </c>
      <c r="B156" s="31"/>
      <c r="C156" s="2" t="s">
        <v>192</v>
      </c>
      <c r="D156" s="31">
        <f>IF(C156="týdně",B156*4.33,IF(C156="čtrnáctidenně",2.166*B156,(IF(C156="měsíčně",1*B156,(IF(C156="čtvrtletně",B156/3,(IF(C156="pololetně",B156/6,(IF(C156="ročně",B156/12,NA))))))))))</f>
        <v>0</v>
      </c>
      <c r="E156" s="8" t="s">
        <v>103</v>
      </c>
      <c r="F156" s="50">
        <f t="shared" si="12"/>
        <v>0</v>
      </c>
      <c r="G156" s="22">
        <f t="shared" si="13"/>
        <v>0</v>
      </c>
      <c r="H156" s="41">
        <f t="shared" si="14"/>
        <v>0</v>
      </c>
    </row>
    <row r="157" spans="1:8" s="10" customFormat="1" ht="13.5" customHeight="1" thickBot="1" thickTop="1">
      <c r="A157" s="12" t="s">
        <v>139</v>
      </c>
      <c r="B157" s="32"/>
      <c r="C157" s="13"/>
      <c r="D157" s="32">
        <f>SUM(D142:D156)</f>
        <v>0</v>
      </c>
      <c r="E157" s="14"/>
      <c r="F157" s="9"/>
      <c r="H157" s="11"/>
    </row>
    <row r="159" ht="13.5" customHeight="1" thickBot="1"/>
    <row r="160" spans="1:8" s="20" customFormat="1" ht="19.5" customHeight="1">
      <c r="A160" s="26" t="s">
        <v>154</v>
      </c>
      <c r="B160" s="33"/>
      <c r="C160" s="4"/>
      <c r="D160" s="33"/>
      <c r="E160" s="28"/>
      <c r="F160" s="51"/>
      <c r="H160" s="52"/>
    </row>
    <row r="161" spans="1:8" ht="27" customHeight="1">
      <c r="A161" s="84" t="s">
        <v>264</v>
      </c>
      <c r="B161" s="82"/>
      <c r="C161" s="82"/>
      <c r="D161" s="82"/>
      <c r="E161" s="83"/>
      <c r="F161" s="7"/>
      <c r="H161" s="6"/>
    </row>
    <row r="162" spans="1:8" ht="25.5" customHeight="1">
      <c r="A162" s="7"/>
      <c r="B162" s="30" t="s">
        <v>0</v>
      </c>
      <c r="C162" s="10" t="s">
        <v>52</v>
      </c>
      <c r="D162" s="10" t="s">
        <v>53</v>
      </c>
      <c r="E162" s="11" t="s">
        <v>269</v>
      </c>
      <c r="F162" s="50">
        <f aca="true" t="shared" si="15" ref="F162:F171">IF(E162="účty, složenky a pravidelné výdaje",D162,0)</f>
        <v>0</v>
      </c>
      <c r="G162" s="22">
        <f aca="true" t="shared" si="16" ref="G162:G171">IF(E162="úspory a velké výdaje",D162,0)</f>
        <v>0</v>
      </c>
      <c r="H162" s="41">
        <f aca="true" t="shared" si="17" ref="H162:H171">IF(E162="běžné výdaje",D162,0)</f>
        <v>0</v>
      </c>
    </row>
    <row r="163" spans="1:8" s="10" customFormat="1" ht="13.5" customHeight="1">
      <c r="A163" s="9" t="s">
        <v>105</v>
      </c>
      <c r="B163" s="30"/>
      <c r="C163" s="3"/>
      <c r="D163" s="22"/>
      <c r="E163" s="6"/>
      <c r="F163" s="50">
        <f t="shared" si="15"/>
        <v>0</v>
      </c>
      <c r="G163" s="22">
        <f t="shared" si="16"/>
        <v>0</v>
      </c>
      <c r="H163" s="41">
        <f t="shared" si="17"/>
        <v>0</v>
      </c>
    </row>
    <row r="164" spans="1:8" ht="13.5" customHeight="1">
      <c r="A164" s="7" t="s">
        <v>189</v>
      </c>
      <c r="C164" s="3" t="s">
        <v>192</v>
      </c>
      <c r="D164" s="22">
        <f>IF(C164="týdně",B164*4.33,IF(C164="čtrnáctidenně",2.166*B164,(IF(C164="měsíčně",1*B164,(IF(C164="čtvrtletně",B164/3,(IF(C164="pololetně",B164/6,(IF(C164="ročně",B164/12,NA))))))))))</f>
        <v>0</v>
      </c>
      <c r="E164" s="6" t="s">
        <v>105</v>
      </c>
      <c r="F164" s="50">
        <f t="shared" si="15"/>
        <v>0</v>
      </c>
      <c r="G164" s="22">
        <f t="shared" si="16"/>
        <v>0</v>
      </c>
      <c r="H164" s="41">
        <f t="shared" si="17"/>
        <v>0</v>
      </c>
    </row>
    <row r="165" spans="1:8" ht="13.5" customHeight="1">
      <c r="A165" s="7" t="s">
        <v>141</v>
      </c>
      <c r="C165" s="3" t="s">
        <v>192</v>
      </c>
      <c r="D165" s="22">
        <f>IF(C165="týdně",B165*4.33,IF(C165="čtrnáctidenně",2.166*B165,(IF(C165="měsíčně",1*B165,(IF(C165="čtvrtletně",B165/3,(IF(C165="pololetně",B165/6,(IF(C165="ročně",B165/12,NA))))))))))</f>
        <v>0</v>
      </c>
      <c r="E165" s="6" t="s">
        <v>105</v>
      </c>
      <c r="F165" s="50">
        <f t="shared" si="15"/>
        <v>0</v>
      </c>
      <c r="G165" s="22">
        <f t="shared" si="16"/>
        <v>0</v>
      </c>
      <c r="H165" s="41">
        <f t="shared" si="17"/>
        <v>0</v>
      </c>
    </row>
    <row r="166" spans="1:8" ht="13.5" customHeight="1">
      <c r="A166" s="7" t="s">
        <v>142</v>
      </c>
      <c r="C166" s="3" t="s">
        <v>192</v>
      </c>
      <c r="D166" s="22">
        <f>IF(C166="týdně",B166*4.33,IF(C166="čtrnáctidenně",2.166*B166,(IF(C166="měsíčně",1*B166,(IF(C166="čtvrtletně",B166/3,(IF(C166="pololetně",B166/6,(IF(C166="ročně",B166/12,NA))))))))))</f>
        <v>0</v>
      </c>
      <c r="E166" s="6" t="s">
        <v>105</v>
      </c>
      <c r="F166" s="50">
        <f t="shared" si="15"/>
        <v>0</v>
      </c>
      <c r="G166" s="22">
        <f t="shared" si="16"/>
        <v>0</v>
      </c>
      <c r="H166" s="41">
        <f t="shared" si="17"/>
        <v>0</v>
      </c>
    </row>
    <row r="167" spans="1:8" ht="13.5" customHeight="1">
      <c r="A167" s="7" t="s">
        <v>143</v>
      </c>
      <c r="C167" s="3" t="s">
        <v>196</v>
      </c>
      <c r="D167" s="22">
        <f>IF(C167="týdně",B167*4.33,IF(C167="čtrnáctidenně",2.166*B167,(IF(C167="měsíčně",1*B167,(IF(C167="čtvrtletně",B167/3,(IF(C167="pololetně",B167/6,(IF(C167="ročně",B167/12,NA))))))))))</f>
        <v>0</v>
      </c>
      <c r="E167" s="6" t="s">
        <v>105</v>
      </c>
      <c r="F167" s="50">
        <f t="shared" si="15"/>
        <v>0</v>
      </c>
      <c r="G167" s="22">
        <f t="shared" si="16"/>
        <v>0</v>
      </c>
      <c r="H167" s="41">
        <f t="shared" si="17"/>
        <v>0</v>
      </c>
    </row>
    <row r="168" spans="1:8" ht="13.5" customHeight="1">
      <c r="A168" s="7" t="s">
        <v>144</v>
      </c>
      <c r="C168" s="3" t="s">
        <v>192</v>
      </c>
      <c r="D168" s="22">
        <f>IF(C168="týdně",B168*4.33,IF(C168="čtrnáctidenně",2.166*B168,(IF(C168="měsíčně",1*B168,(IF(C168="čtvrtletně",B168/3,(IF(C168="pololetně",B168/6,(IF(C168="ročně",B168/12,NA))))))))))</f>
        <v>0</v>
      </c>
      <c r="E168" s="6" t="s">
        <v>105</v>
      </c>
      <c r="F168" s="50">
        <f t="shared" si="15"/>
        <v>0</v>
      </c>
      <c r="G168" s="22">
        <f t="shared" si="16"/>
        <v>0</v>
      </c>
      <c r="H168" s="41">
        <f t="shared" si="17"/>
        <v>0</v>
      </c>
    </row>
    <row r="169" spans="1:8" ht="13.5" customHeight="1">
      <c r="A169" s="7" t="s">
        <v>190</v>
      </c>
      <c r="C169" s="3" t="s">
        <v>192</v>
      </c>
      <c r="D169" s="22">
        <f>IF(C169="týdně",B169*4.33,IF(C169="čtrnáctidenně",2.166*B169,(IF(C169="měsíčně",1*B169,(IF(C169="čtvrtletně",B169/3,(IF(C169="pololetně",B169/6,(IF(C169="ročně",B169/12,NA))))))))))</f>
        <v>0</v>
      </c>
      <c r="E169" s="6" t="s">
        <v>105</v>
      </c>
      <c r="F169" s="50">
        <f t="shared" si="15"/>
        <v>0</v>
      </c>
      <c r="G169" s="22">
        <f t="shared" si="16"/>
        <v>0</v>
      </c>
      <c r="H169" s="41">
        <f t="shared" si="17"/>
        <v>0</v>
      </c>
    </row>
    <row r="170" spans="1:8" ht="13.5" customHeight="1">
      <c r="A170" s="7" t="s">
        <v>216</v>
      </c>
      <c r="C170" s="3" t="s">
        <v>192</v>
      </c>
      <c r="D170" s="22">
        <f>IF(C170="týdně",B170*4.33,IF(C170="čtrnáctidenně",2.166*B170,(IF(C170="měsíčně",1*B170,(IF(C170="čtvrtletně",B170/3,(IF(C170="pololetně",B170/6,(IF(C170="ročně",B170/12,NA))))))))))</f>
        <v>0</v>
      </c>
      <c r="E170" s="6" t="s">
        <v>105</v>
      </c>
      <c r="F170" s="50">
        <f t="shared" si="15"/>
        <v>0</v>
      </c>
      <c r="G170" s="22">
        <f t="shared" si="16"/>
        <v>0</v>
      </c>
      <c r="H170" s="41">
        <f t="shared" si="17"/>
        <v>0</v>
      </c>
    </row>
    <row r="171" spans="1:8" ht="13.5" customHeight="1">
      <c r="A171" s="78" t="s">
        <v>265</v>
      </c>
      <c r="C171" s="3" t="s">
        <v>192</v>
      </c>
      <c r="D171" s="22">
        <f>IF(C171="týdně",B171*4.33,IF(C171="čtrnáctidenně",2.166*B171,(IF(C171="měsíčně",1*B171,(IF(C171="čtvrtletně",B171/3,(IF(C171="pololetně",B171/6,(IF(C171="ročně",B171/12,NA))))))))))</f>
        <v>0</v>
      </c>
      <c r="E171" s="6" t="s">
        <v>105</v>
      </c>
      <c r="F171" s="50">
        <f t="shared" si="15"/>
        <v>0</v>
      </c>
      <c r="G171" s="22">
        <f t="shared" si="16"/>
        <v>0</v>
      </c>
      <c r="H171" s="41">
        <f t="shared" si="17"/>
        <v>0</v>
      </c>
    </row>
    <row r="172" spans="1:8" ht="13.5" customHeight="1">
      <c r="A172" s="7" t="s">
        <v>236</v>
      </c>
      <c r="C172" s="3" t="s">
        <v>192</v>
      </c>
      <c r="D172" s="22">
        <f>IF(C172="týdně",B172*4.33,IF(C172="čtrnáctidenně",2.166*B172,(IF(C172="měsíčně",1*B172,(IF(C172="čtvrtletně",B172/3,(IF(C172="pololetně",B172/6,(IF(C172="ročně",B172/12,NA))))))))))</f>
        <v>0</v>
      </c>
      <c r="E172" s="6" t="s">
        <v>105</v>
      </c>
      <c r="F172" s="50">
        <f>IF(E172="účty, složenky a pravidelné výdaje",D172,0)</f>
        <v>0</v>
      </c>
      <c r="G172" s="22">
        <f>IF(E172="úspory a velké výdaje",D172,0)</f>
        <v>0</v>
      </c>
      <c r="H172" s="41">
        <f>IF(E172="běžné výdaje",D172,0)</f>
        <v>0</v>
      </c>
    </row>
    <row r="173" spans="1:8" ht="13.5" thickBot="1">
      <c r="A173" s="49" t="s">
        <v>54</v>
      </c>
      <c r="B173" s="31"/>
      <c r="C173" s="2" t="s">
        <v>192</v>
      </c>
      <c r="D173" s="31">
        <f>IF(C173="týdně",B173*4.33,IF(C173="čtrnáctidenně",2.166*B173,(IF(C173="měsíčně",1*B173,(IF(C173="čtvrtletně",B173/3,(IF(C173="pololetně",B173/6,(IF(C173="ročně",B173/12,NA))))))))))</f>
        <v>0</v>
      </c>
      <c r="E173" s="8" t="s">
        <v>105</v>
      </c>
      <c r="F173" s="50">
        <f>IF(E173="účty, složenky a pravidelné výdaje",D173,0)</f>
        <v>0</v>
      </c>
      <c r="G173" s="22">
        <f>IF(E173="úspory a velké výdaje",D173,0)</f>
        <v>0</v>
      </c>
      <c r="H173" s="41">
        <f>IF(E173="běžné výdaje",D173,0)</f>
        <v>0</v>
      </c>
    </row>
    <row r="174" spans="1:8" s="10" customFormat="1" ht="13.5" customHeight="1" thickTop="1">
      <c r="A174" s="9" t="s">
        <v>145</v>
      </c>
      <c r="B174" s="30"/>
      <c r="D174" s="30">
        <f>SUM(D162:D173)</f>
        <v>0</v>
      </c>
      <c r="E174" s="11"/>
      <c r="F174" s="9"/>
      <c r="H174" s="11"/>
    </row>
    <row r="175" spans="1:8" ht="13.5" customHeight="1">
      <c r="A175" s="7"/>
      <c r="E175" s="6"/>
      <c r="F175" s="7"/>
      <c r="H175" s="6"/>
    </row>
    <row r="176" spans="1:8" s="10" customFormat="1" ht="13.5" customHeight="1">
      <c r="A176" s="9" t="s">
        <v>146</v>
      </c>
      <c r="B176" s="30"/>
      <c r="D176" s="30"/>
      <c r="E176" s="11"/>
      <c r="F176" s="9"/>
      <c r="H176" s="11"/>
    </row>
    <row r="177" spans="1:8" ht="13.5" customHeight="1">
      <c r="A177" s="7" t="s">
        <v>147</v>
      </c>
      <c r="C177" s="3" t="s">
        <v>192</v>
      </c>
      <c r="D177" s="22">
        <f>IF(C177="týdně",B177*4.33,IF(C177="čtrnáctidenně",2.166*B177,(IF(C177="měsíčně",1*B177,(IF(C177="čtvrtletně",B177/3,(IF(C177="pololetně",B177/6,(IF(C177="ročně",B177/12,NA))))))))))</f>
        <v>0</v>
      </c>
      <c r="E177" s="6" t="s">
        <v>103</v>
      </c>
      <c r="F177" s="50">
        <f>IF(E177="účty, složenky a pravidelné výdaje",D177,0)</f>
        <v>0</v>
      </c>
      <c r="G177" s="22">
        <f>IF(E177="úspory a velké výdaje",D177,0)</f>
        <v>0</v>
      </c>
      <c r="H177" s="41">
        <f>IF(E177="běžné výdaje",D177,0)</f>
        <v>0</v>
      </c>
    </row>
    <row r="178" spans="1:8" ht="13.5" customHeight="1">
      <c r="A178" s="7" t="s">
        <v>148</v>
      </c>
      <c r="C178" s="3" t="s">
        <v>196</v>
      </c>
      <c r="D178" s="22">
        <f>IF(C178="týdně",B178*4.33,IF(C178="čtrnáctidenně",2.166*B178,(IF(C178="měsíčně",1*B178,(IF(C178="čtvrtletně",B178/3,(IF(C178="pololetně",B178/6,(IF(C178="ročně",B178/12,NA))))))))))</f>
        <v>0</v>
      </c>
      <c r="E178" s="6" t="s">
        <v>104</v>
      </c>
      <c r="F178" s="50">
        <f>IF(E178="účty, složenky a pravidelné výdaje",D178,0)</f>
        <v>0</v>
      </c>
      <c r="G178" s="22">
        <f>IF(E178="úspory a velké výdaje",D178,0)</f>
        <v>0</v>
      </c>
      <c r="H178" s="41">
        <f>IF(E178="běžné výdaje",D178,0)</f>
        <v>0</v>
      </c>
    </row>
    <row r="179" spans="1:8" ht="13.5" thickBot="1">
      <c r="A179" s="49" t="s">
        <v>54</v>
      </c>
      <c r="B179" s="31"/>
      <c r="C179" s="2" t="s">
        <v>192</v>
      </c>
      <c r="D179" s="31">
        <f>IF(C179="týdně",B179*4.33,IF(C179="čtrnáctidenně",2.166*B179,(IF(C179="měsíčně",1*B179,(IF(C179="čtvrtletně",B179/3,(IF(C179="pololetně",B179/6,(IF(C179="ročně",B179/12,NA))))))))))</f>
        <v>0</v>
      </c>
      <c r="E179" s="8" t="s">
        <v>104</v>
      </c>
      <c r="F179" s="50">
        <f>IF(E179="účty, složenky a pravidelné výdaje",D179,0)</f>
        <v>0</v>
      </c>
      <c r="G179" s="22">
        <f>IF(E179="úspory a velké výdaje",D179,0)</f>
        <v>0</v>
      </c>
      <c r="H179" s="41">
        <f>IF(E179="běžné výdaje",D179,0)</f>
        <v>0</v>
      </c>
    </row>
    <row r="180" spans="1:8" s="10" customFormat="1" ht="13.5" customHeight="1" thickBot="1" thickTop="1">
      <c r="A180" s="12" t="s">
        <v>149</v>
      </c>
      <c r="B180" s="32"/>
      <c r="C180" s="13"/>
      <c r="D180" s="32">
        <f>SUM(D177:D179)</f>
        <v>0</v>
      </c>
      <c r="E180" s="14"/>
      <c r="F180" s="9"/>
      <c r="H180" s="11"/>
    </row>
    <row r="181" spans="1:8" s="10" customFormat="1" ht="13.5" customHeight="1" thickBot="1">
      <c r="A181" s="63" t="s">
        <v>210</v>
      </c>
      <c r="B181" s="56"/>
      <c r="C181" s="45"/>
      <c r="D181" s="56">
        <f>D174+D180</f>
        <v>0</v>
      </c>
      <c r="E181" s="64"/>
      <c r="F181" s="59"/>
      <c r="G181" s="60"/>
      <c r="H181" s="61"/>
    </row>
    <row r="182" spans="2:4" s="10" customFormat="1" ht="13.5" customHeight="1">
      <c r="B182" s="30"/>
      <c r="D182" s="30"/>
    </row>
    <row r="183" ht="13.5" customHeight="1" thickBot="1"/>
    <row r="184" spans="1:8" s="20" customFormat="1" ht="19.5" customHeight="1">
      <c r="A184" s="26" t="s">
        <v>208</v>
      </c>
      <c r="B184" s="33"/>
      <c r="C184" s="4"/>
      <c r="D184" s="33"/>
      <c r="E184" s="28"/>
      <c r="F184" s="51"/>
      <c r="H184" s="52"/>
    </row>
    <row r="185" spans="1:8" ht="40.5" customHeight="1">
      <c r="A185" s="84" t="s">
        <v>266</v>
      </c>
      <c r="B185" s="82"/>
      <c r="C185" s="82"/>
      <c r="D185" s="82"/>
      <c r="E185" s="83"/>
      <c r="F185" s="7"/>
      <c r="H185" s="6"/>
    </row>
    <row r="186" spans="1:8" ht="25.5" customHeight="1">
      <c r="A186" s="7"/>
      <c r="B186" s="30" t="s">
        <v>0</v>
      </c>
      <c r="C186" s="10" t="s">
        <v>52</v>
      </c>
      <c r="D186" s="10" t="s">
        <v>53</v>
      </c>
      <c r="E186" s="11" t="s">
        <v>269</v>
      </c>
      <c r="F186" s="7"/>
      <c r="H186" s="6"/>
    </row>
    <row r="187" spans="1:8" s="10" customFormat="1" ht="13.5" customHeight="1">
      <c r="A187" s="9" t="s">
        <v>150</v>
      </c>
      <c r="B187" s="30"/>
      <c r="D187" s="30"/>
      <c r="E187" s="11"/>
      <c r="F187" s="9"/>
      <c r="H187" s="11"/>
    </row>
    <row r="188" spans="1:8" ht="13.5" customHeight="1">
      <c r="A188" s="7" t="s">
        <v>221</v>
      </c>
      <c r="C188" s="3" t="s">
        <v>196</v>
      </c>
      <c r="D188" s="22">
        <f>IF(C188="týdně",B188*4.33,IF(C188="čtrnáctidenně",2.166*B188,(IF(C188="měsíčně",1*B188,(IF(C188="čtvrtletně",B188/3,(IF(C188="pololetně",B188/6,(IF(C188="ročně",B188/12,NA))))))))))</f>
        <v>0</v>
      </c>
      <c r="E188" s="6" t="s">
        <v>105</v>
      </c>
      <c r="F188" s="50">
        <f>IF(E188="účty, složenky a pravidelné výdaje",D188,0)</f>
        <v>0</v>
      </c>
      <c r="G188" s="22">
        <f>IF(E188="úspory a velké výdaje",D188,0)</f>
        <v>0</v>
      </c>
      <c r="H188" s="41">
        <f>IF(E188="běžné výdaje",D188,0)</f>
        <v>0</v>
      </c>
    </row>
    <row r="189" spans="1:8" ht="13.5" customHeight="1">
      <c r="A189" s="7" t="s">
        <v>213</v>
      </c>
      <c r="C189" s="3" t="s">
        <v>196</v>
      </c>
      <c r="D189" s="22">
        <f>IF(C189="týdně",B189*4.33,IF(C189="čtrnáctidenně",2.166*B189,(IF(C189="měsíčně",1*B189,(IF(C189="čtvrtletně",B189/3,(IF(C189="pololetně",B189/6,(IF(C189="ročně",B189/12,NA))))))))))</f>
        <v>0</v>
      </c>
      <c r="E189" s="79" t="s">
        <v>104</v>
      </c>
      <c r="F189" s="50">
        <f>IF(E189="účty, složenky a pravidelné výdaje",D189,0)</f>
        <v>0</v>
      </c>
      <c r="G189" s="22">
        <f>IF(E189="úspory a velké výdaje",D189,0)</f>
        <v>0</v>
      </c>
      <c r="H189" s="41">
        <f>IF(E189="běžné výdaje",D189,0)</f>
        <v>0</v>
      </c>
    </row>
    <row r="190" spans="1:8" ht="13.5" customHeight="1">
      <c r="A190" s="7" t="s">
        <v>151</v>
      </c>
      <c r="C190" s="3" t="s">
        <v>196</v>
      </c>
      <c r="D190" s="22">
        <f>IF(C190="týdně",B190*4.33,IF(C190="čtrnáctidenně",2.166*B190,(IF(C190="měsíčně",1*B190,(IF(C190="čtvrtletně",B190/3,(IF(C190="pololetně",B190/6,(IF(C190="ročně",B190/12,NA))))))))))</f>
        <v>0</v>
      </c>
      <c r="E190" s="6" t="s">
        <v>104</v>
      </c>
      <c r="F190" s="50">
        <f>IF(E190="účty, složenky a pravidelné výdaje",D190,0)</f>
        <v>0</v>
      </c>
      <c r="G190" s="22">
        <f>IF(E190="úspory a velké výdaje",D190,0)</f>
        <v>0</v>
      </c>
      <c r="H190" s="41">
        <f>IF(E190="běžné výdaje",D190,0)</f>
        <v>0</v>
      </c>
    </row>
    <row r="191" spans="1:8" ht="13.5" customHeight="1">
      <c r="A191" s="7" t="s">
        <v>222</v>
      </c>
      <c r="C191" s="3" t="s">
        <v>196</v>
      </c>
      <c r="D191" s="22">
        <f>IF(C191="týdně",B191*4.33,IF(C191="čtrnáctidenně",2.166*B191,(IF(C191="měsíčně",1*B191,(IF(C191="čtvrtletně",B191/3,(IF(C191="pololetně",B191/6,(IF(C191="ročně",B191/12,NA))))))))))</f>
        <v>0</v>
      </c>
      <c r="E191" s="79" t="s">
        <v>105</v>
      </c>
      <c r="F191" s="50">
        <f>IF(E191="účty, složenky a pravidelné výdaje",D191,0)</f>
        <v>0</v>
      </c>
      <c r="G191" s="22">
        <f>IF(E191="úspory a velké výdaje",D191,0)</f>
        <v>0</v>
      </c>
      <c r="H191" s="41">
        <f>IF(E191="běžné výdaje",D191,0)</f>
        <v>0</v>
      </c>
    </row>
    <row r="192" spans="1:8" ht="13.5" customHeight="1">
      <c r="A192" s="7" t="s">
        <v>228</v>
      </c>
      <c r="C192" s="3" t="s">
        <v>196</v>
      </c>
      <c r="D192" s="22">
        <f>IF(C192="týdně",B192*4.33,IF(C192="čtrnáctidenně",2.166*B192,(IF(C192="měsíčně",1*B192,(IF(C192="čtvrtletně",B192/3,(IF(C192="pololetně",B192/6,(IF(C192="ročně",B192/12,NA))))))))))</f>
        <v>0</v>
      </c>
      <c r="E192" s="6" t="s">
        <v>103</v>
      </c>
      <c r="F192" s="50">
        <f>IF(E192="účty, složenky a pravidelné výdaje",D192,0)</f>
        <v>0</v>
      </c>
      <c r="G192" s="22">
        <f>IF(E192="úspory a velké výdaje",D192,0)</f>
        <v>0</v>
      </c>
      <c r="H192" s="41">
        <f>IF(E192="běžné výdaje",D192,0)</f>
        <v>0</v>
      </c>
    </row>
    <row r="193" spans="1:8" ht="13.5" customHeight="1">
      <c r="A193" s="7" t="s">
        <v>152</v>
      </c>
      <c r="C193" s="3" t="s">
        <v>192</v>
      </c>
      <c r="D193" s="22">
        <f>IF(C193="týdně",B193*4.33,IF(C193="čtrnáctidenně",2.166*B193,(IF(C193="měsíčně",1*B193,(IF(C193="čtvrtletně",B193/3,(IF(C193="pololetně",B193/6,(IF(C193="ročně",B193/12,NA))))))))))</f>
        <v>0</v>
      </c>
      <c r="E193" s="6" t="s">
        <v>104</v>
      </c>
      <c r="F193" s="50">
        <f>IF(E193="účty, složenky a pravidelné výdaje",D193,0)</f>
        <v>0</v>
      </c>
      <c r="G193" s="22">
        <f>IF(E193="úspory a velké výdaje",D193,0)</f>
        <v>0</v>
      </c>
      <c r="H193" s="41">
        <f>IF(E193="běžné výdaje",D193,0)</f>
        <v>0</v>
      </c>
    </row>
    <row r="194" spans="1:8" ht="13.5" thickBot="1">
      <c r="A194" s="49" t="s">
        <v>54</v>
      </c>
      <c r="B194" s="31"/>
      <c r="C194" s="2" t="s">
        <v>192</v>
      </c>
      <c r="D194" s="31">
        <f>IF(C194="týdně",B194*4.33,IF(C194="čtrnáctidenně",2.166*B194,(IF(C194="měsíčně",1*B194,(IF(C194="čtvrtletně",B194/3,(IF(C194="pololetně",B194/6,(IF(C194="ročně",B194/12,NA))))))))))</f>
        <v>0</v>
      </c>
      <c r="E194" s="8" t="s">
        <v>104</v>
      </c>
      <c r="F194" s="50">
        <f>IF(E194="účty, složenky a pravidelné výdaje",D194,0)</f>
        <v>0</v>
      </c>
      <c r="G194" s="22">
        <f>IF(E194="úspory a velké výdaje",D194,0)</f>
        <v>0</v>
      </c>
      <c r="H194" s="41">
        <f>IF(E194="běžné výdaje",D194,0)</f>
        <v>0</v>
      </c>
    </row>
    <row r="195" spans="1:8" s="10" customFormat="1" ht="13.5" customHeight="1" thickBot="1" thickTop="1">
      <c r="A195" s="12" t="s">
        <v>209</v>
      </c>
      <c r="B195" s="32"/>
      <c r="C195" s="13"/>
      <c r="D195" s="32">
        <f>SUM(D188:D194)</f>
        <v>0</v>
      </c>
      <c r="E195" s="14"/>
      <c r="F195" s="9"/>
      <c r="H195" s="11"/>
    </row>
    <row r="196" spans="6:8" ht="13.5" customHeight="1" thickBot="1">
      <c r="F196" s="30">
        <f>SUM(F1:F195)</f>
        <v>0</v>
      </c>
      <c r="G196" s="30">
        <f>SUM(G1:G195)</f>
        <v>0</v>
      </c>
      <c r="H196" s="30">
        <f>SUM(H1:H195)</f>
        <v>0</v>
      </c>
    </row>
    <row r="197" spans="1:6" s="10" customFormat="1" ht="15.75" customHeight="1" thickBot="1">
      <c r="A197" s="63" t="s">
        <v>248</v>
      </c>
      <c r="B197" s="56"/>
      <c r="C197" s="45"/>
      <c r="D197" s="56">
        <f>D16+D42+D76+D96+D120+D135+D157+D181+D195</f>
        <v>0</v>
      </c>
      <c r="E197" s="64"/>
      <c r="F197" s="65">
        <f>F196+G196+H196</f>
        <v>0</v>
      </c>
    </row>
    <row r="198" spans="1:4" ht="13.5" customHeight="1">
      <c r="A198" s="3" t="s">
        <v>220</v>
      </c>
      <c r="D198" s="22">
        <f>D197-F197</f>
        <v>0</v>
      </c>
    </row>
  </sheetData>
  <sheetProtection/>
  <mergeCells count="9">
    <mergeCell ref="A139:E139"/>
    <mergeCell ref="A161:E161"/>
    <mergeCell ref="A185:E185"/>
    <mergeCell ref="A2:E2"/>
    <mergeCell ref="A20:E20"/>
    <mergeCell ref="A81:E81"/>
    <mergeCell ref="A46:E46"/>
    <mergeCell ref="A100:E100"/>
    <mergeCell ref="A124:E124"/>
  </mergeCells>
  <dataValidations count="2">
    <dataValidation type="list" allowBlank="1" showInputMessage="1" showErrorMessage="1" sqref="C188:C194 C142:C156 C177:C179 C66:C67 C111:C118 C103:C107 C84:C95 C127:C134 C30:C33 C37:C40 C23:C26 C5:C15 C49:C54 C58:C62 C71:C74 C163:C173">
      <formula1>Období</formula1>
    </dataValidation>
    <dataValidation type="list" allowBlank="1" showInputMessage="1" showErrorMessage="1" sqref="E188:E194 E142:E156 E177:E179 E66:E67 E111:E118 E103:E107 E84:E95 E127:E134 E30:E33 E37:E40 E23:E26 E5:E15 E49:E54 E58:E62 E71:E74 E163:E173">
      <formula1>Účet</formula1>
    </dataValidation>
  </dataValidations>
  <printOptions gridLines="1"/>
  <pageMargins left="0.7874015748031497" right="0.6299212598425197" top="0.8661417322834646" bottom="0.8661417322834646" header="0.5118110236220472" footer="0.5118110236220472"/>
  <pageSetup fitToHeight="3" fitToWidth="1" horizontalDpi="600" verticalDpi="600" orientation="portrait" paperSize="9" scale="64" r:id="rId1"/>
  <headerFooter alignWithMargins="0">
    <oddHeader>&amp;L&amp;F&amp;C&amp;A</oddHeader>
    <oddFooter>&amp;C&amp;D&amp;RPage &amp;P</oddFooter>
  </headerFooter>
  <rowBreaks count="2" manualBreakCount="2">
    <brk id="79" max="4" man="1"/>
    <brk id="159" max="4" man="1"/>
  </rowBreaks>
</worksheet>
</file>

<file path=xl/worksheets/sheet4.xml><?xml version="1.0" encoding="utf-8"?>
<worksheet xmlns="http://schemas.openxmlformats.org/spreadsheetml/2006/main" xmlns:r="http://schemas.openxmlformats.org/officeDocument/2006/relationships">
  <dimension ref="A1:B28"/>
  <sheetViews>
    <sheetView zoomScalePageLayoutView="0" workbookViewId="0" topLeftCell="A1">
      <selection activeCell="A21" sqref="A21"/>
    </sheetView>
  </sheetViews>
  <sheetFormatPr defaultColWidth="9.140625" defaultRowHeight="12.75"/>
  <cols>
    <col min="1" max="1" width="70.7109375" style="23" customWidth="1"/>
    <col min="2" max="2" width="12.7109375" style="35" customWidth="1"/>
    <col min="3" max="16384" width="9.140625" style="23" customWidth="1"/>
  </cols>
  <sheetData>
    <row r="1" spans="1:2" s="25" customFormat="1" ht="19.5" customHeight="1" thickBot="1">
      <c r="A1" s="67" t="s">
        <v>245</v>
      </c>
      <c r="B1" s="68"/>
    </row>
    <row r="2" ht="13.5" thickBot="1"/>
    <row r="3" spans="1:2" s="25" customFormat="1" ht="27" thickBot="1">
      <c r="A3" s="67" t="s">
        <v>246</v>
      </c>
      <c r="B3" s="57" t="s">
        <v>53</v>
      </c>
    </row>
    <row r="4" spans="1:2" ht="13.5" customHeight="1">
      <c r="A4" s="69" t="str">
        <f>Příjmy!A31</f>
        <v>Běžné příjmy celkem</v>
      </c>
      <c r="B4" s="36">
        <f>Příjmy!D31</f>
        <v>0</v>
      </c>
    </row>
    <row r="5" spans="1:2" ht="13.5" customHeight="1" thickBot="1">
      <c r="A5" s="70" t="str">
        <f>Příjmy!A43</f>
        <v>Příjmy ze sociálních dávek celkem</v>
      </c>
      <c r="B5" s="37">
        <f>Příjmy!D43</f>
        <v>0</v>
      </c>
    </row>
    <row r="6" spans="1:2" s="25" customFormat="1" ht="17.25" thickBot="1" thickTop="1">
      <c r="A6" s="71" t="s">
        <v>57</v>
      </c>
      <c r="B6" s="66">
        <f>B4+B5</f>
        <v>0</v>
      </c>
    </row>
    <row r="7" s="24" customFormat="1" ht="12.75">
      <c r="B7" s="80"/>
    </row>
    <row r="8" ht="13.5" thickBot="1"/>
    <row r="9" spans="1:2" s="24" customFormat="1" ht="27" thickBot="1">
      <c r="A9" s="67" t="s">
        <v>247</v>
      </c>
      <c r="B9" s="57" t="s">
        <v>53</v>
      </c>
    </row>
    <row r="10" spans="1:2" ht="13.5" customHeight="1">
      <c r="A10" s="69" t="s">
        <v>84</v>
      </c>
      <c r="B10" s="36">
        <f>Výdaje!D16</f>
        <v>0</v>
      </c>
    </row>
    <row r="11" spans="1:2" ht="13.5" customHeight="1">
      <c r="A11" s="72" t="s">
        <v>107</v>
      </c>
      <c r="B11" s="36">
        <f>Výdaje!D27+Výdaje!D34+Výdaje!D41</f>
        <v>0</v>
      </c>
    </row>
    <row r="12" spans="1:2" ht="13.5" customHeight="1">
      <c r="A12" s="72" t="s">
        <v>250</v>
      </c>
      <c r="B12" s="36">
        <f>Výdaje!D55+Výdaje!D63+Výdaje!D75</f>
        <v>0</v>
      </c>
    </row>
    <row r="13" spans="1:2" ht="13.5" customHeight="1">
      <c r="A13" s="73" t="s">
        <v>108</v>
      </c>
      <c r="B13" s="36">
        <f>Výdaje!D96</f>
        <v>0</v>
      </c>
    </row>
    <row r="14" spans="1:2" ht="13.5" customHeight="1">
      <c r="A14" s="74" t="s">
        <v>153</v>
      </c>
      <c r="B14" s="36">
        <f>Výdaje!D119</f>
        <v>0</v>
      </c>
    </row>
    <row r="15" spans="1:2" ht="13.5" customHeight="1">
      <c r="A15" s="74" t="s">
        <v>122</v>
      </c>
      <c r="B15" s="36">
        <f>Výdaje!D135</f>
        <v>0</v>
      </c>
    </row>
    <row r="16" spans="1:2" ht="13.5" customHeight="1">
      <c r="A16" s="74" t="s">
        <v>131</v>
      </c>
      <c r="B16" s="36">
        <f>Výdaje!D157</f>
        <v>0</v>
      </c>
    </row>
    <row r="17" spans="1:2" ht="13.5" customHeight="1">
      <c r="A17" s="72" t="s">
        <v>211</v>
      </c>
      <c r="B17" s="36">
        <f>Výdaje!D174+Výdaje!D180</f>
        <v>0</v>
      </c>
    </row>
    <row r="18" spans="1:2" ht="13.5" customHeight="1" thickBot="1">
      <c r="A18" s="75" t="s">
        <v>212</v>
      </c>
      <c r="B18" s="37">
        <f>Výdaje!D195</f>
        <v>0</v>
      </c>
    </row>
    <row r="19" spans="1:2" s="25" customFormat="1" ht="17.25" thickBot="1" thickTop="1">
      <c r="A19" s="71" t="s">
        <v>56</v>
      </c>
      <c r="B19" s="66">
        <f>SUM(B10:B18)</f>
        <v>0</v>
      </c>
    </row>
    <row r="20" ht="13.5" thickBot="1"/>
    <row r="21" spans="1:2" s="25" customFormat="1" ht="16.5" thickBot="1">
      <c r="A21" s="67" t="s">
        <v>270</v>
      </c>
      <c r="B21" s="68">
        <f>B6-B19</f>
        <v>0</v>
      </c>
    </row>
    <row r="24" ht="13.5" thickBot="1"/>
    <row r="25" spans="1:2" s="24" customFormat="1" ht="13.5" thickBot="1">
      <c r="A25" s="62" t="s">
        <v>268</v>
      </c>
      <c r="B25" s="38" t="s">
        <v>55</v>
      </c>
    </row>
    <row r="26" spans="1:2" ht="13.5" customHeight="1">
      <c r="A26" s="7" t="s">
        <v>103</v>
      </c>
      <c r="B26" s="36">
        <f>Výdaje!F196</f>
        <v>0</v>
      </c>
    </row>
    <row r="27" spans="1:2" ht="13.5" customHeight="1">
      <c r="A27" s="7" t="s">
        <v>104</v>
      </c>
      <c r="B27" s="36">
        <f>Výdaje!H196</f>
        <v>0</v>
      </c>
    </row>
    <row r="28" spans="1:2" ht="13.5" customHeight="1" thickBot="1">
      <c r="A28" s="76" t="s">
        <v>105</v>
      </c>
      <c r="B28" s="39">
        <f>Výdaje!G196</f>
        <v>0</v>
      </c>
    </row>
  </sheetData>
  <sheetProtection/>
  <printOptions gridLines="1"/>
  <pageMargins left="0.7874015748031497" right="0.7874015748031497" top="0.984251968503937" bottom="0.984251968503937" header="0.5118110236220472" footer="0.5118110236220472"/>
  <pageSetup orientation="portrait" paperSize="9" r:id="rId1"/>
  <headerFooter alignWithMargins="0">
    <oddHeader>&amp;L&amp;F&amp;C&amp;A</oddHeader>
    <oddFooter>&amp;C&amp;D</oddFooter>
  </headerFooter>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cols>
    <col min="1" max="1" width="12.140625" style="0" bestFit="1" customWidth="1"/>
  </cols>
  <sheetData>
    <row r="1" ht="12.75">
      <c r="A1" s="40" t="s">
        <v>52</v>
      </c>
    </row>
    <row r="2" ht="12.75">
      <c r="A2" t="s">
        <v>193</v>
      </c>
    </row>
    <row r="3" ht="12.75">
      <c r="A3" t="s">
        <v>237</v>
      </c>
    </row>
    <row r="4" ht="12.75">
      <c r="A4" t="s">
        <v>192</v>
      </c>
    </row>
    <row r="5" ht="12.75">
      <c r="A5" t="s">
        <v>194</v>
      </c>
    </row>
    <row r="6" ht="12.75">
      <c r="A6" t="s">
        <v>195</v>
      </c>
    </row>
    <row r="7" ht="12.75">
      <c r="A7" t="s">
        <v>196</v>
      </c>
    </row>
  </sheetData>
  <sheetProtection/>
  <printOptions/>
  <pageMargins left="0.7" right="0.7" top="0.787401575" bottom="0.7874015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A4"/>
    </sheetView>
  </sheetViews>
  <sheetFormatPr defaultColWidth="9.140625" defaultRowHeight="12.75"/>
  <cols>
    <col min="1" max="1" width="36.57421875" style="0" customWidth="1"/>
  </cols>
  <sheetData>
    <row r="1" ht="12.75">
      <c r="A1" s="40" t="s">
        <v>106</v>
      </c>
    </row>
    <row r="2" ht="12.75" customHeight="1">
      <c r="A2" s="3" t="s">
        <v>103</v>
      </c>
    </row>
    <row r="3" ht="12.75" customHeight="1">
      <c r="A3" s="3" t="s">
        <v>105</v>
      </c>
    </row>
    <row r="4" ht="12.75" customHeight="1">
      <c r="A4" s="3" t="s">
        <v>104</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ABN Amro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czsaum</dc:creator>
  <cp:keywords/>
  <dc:description/>
  <cp:lastModifiedBy>Martin Sauer</cp:lastModifiedBy>
  <cp:lastPrinted>2016-02-29T17:09:33Z</cp:lastPrinted>
  <dcterms:created xsi:type="dcterms:W3CDTF">2014-09-23T08:50:15Z</dcterms:created>
  <dcterms:modified xsi:type="dcterms:W3CDTF">2016-03-01T16:21:53Z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-1852136059</vt:i4>
  </property>
  <property fmtid="{D5CDD505-2E9C-101B-9397-08002B2CF9AE}" pid="3" name="_NewReviewCycle">
    <vt:lpwstr/>
  </property>
  <property fmtid="{D5CDD505-2E9C-101B-9397-08002B2CF9AE}" pid="4" name="_EmailSubject">
    <vt:lpwstr>Sestavovač rozpočtu</vt:lpwstr>
  </property>
  <property fmtid="{D5CDD505-2E9C-101B-9397-08002B2CF9AE}" pid="5" name="_AuthorEmail">
    <vt:lpwstr>martin.sauer@rbs.com</vt:lpwstr>
  </property>
  <property fmtid="{D5CDD505-2E9C-101B-9397-08002B2CF9AE}" pid="6" name="_AuthorEmailDisplayName">
    <vt:lpwstr>Sauer, Martin, International Banking</vt:lpwstr>
  </property>
  <property fmtid="{D5CDD505-2E9C-101B-9397-08002B2CF9AE}" pid="7" name="_ReviewingToolsShownOnce">
    <vt:lpwstr/>
  </property>
</Properties>
</file>